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sıl Kullanılır" sheetId="1" state="visible" r:id="rId1"/>
    <sheet name="Müşteriler" sheetId="2" state="visible" r:id="rId2"/>
    <sheet name="Hareketler" sheetId="3" state="visible" r:id="rId3"/>
    <sheet name="Ekstre" sheetId="4" state="visible" r:id="rId4"/>
  </sheets>
  <definedNames>
    <definedName name="_xlnm._FilterDatabase" localSheetId="2" hidden="1">'Hareketler'!$A$1:$F$1001</definedName>
    <definedName name="_xlnm.Print_Titles" localSheetId="3">'Ekstre'!$9:$9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&quot; TL&quot;;[Red]-#,##0.00&quot; TL&quot;;&quot;-&quot;"/>
    <numFmt numFmtId="165" formatCode="DD.MM.YYYY"/>
  </numFmts>
  <fonts count="13">
    <font>
      <name val="Calibri"/>
      <family val="2"/>
      <color theme="1"/>
      <sz val="11"/>
      <scheme val="minor"/>
    </font>
    <font>
      <name val="Arial"/>
      <b val="1"/>
      <color rgb="000A0A0A"/>
      <sz val="18"/>
    </font>
    <font>
      <name val="Arial"/>
      <color rgb="00077A38"/>
      <sz val="10"/>
    </font>
    <font>
      <name val="Arial"/>
      <b val="1"/>
      <color rgb="000A0A0A"/>
      <sz val="12"/>
    </font>
    <font>
      <name val="Arial"/>
      <color rgb="000A0A0A"/>
      <sz val="10"/>
    </font>
    <font>
      <name val="Arial"/>
      <b val="1"/>
      <color rgb="00077A38"/>
      <sz val="11"/>
    </font>
    <font>
      <name val="Arial"/>
      <b val="1"/>
      <color rgb="00FFFFFF"/>
      <sz val="10"/>
    </font>
    <font>
      <name val="Arial"/>
      <color rgb="009AA3A0"/>
      <sz val="9"/>
    </font>
    <font>
      <name val="Arial"/>
      <b val="1"/>
      <color rgb="000A0A0A"/>
      <sz val="16"/>
    </font>
    <font>
      <name val="Arial"/>
      <b val="1"/>
      <color rgb="000A0A0A"/>
      <sz val="11"/>
    </font>
    <font>
      <name val="Arial"/>
      <color rgb="004B5563"/>
      <sz val="10"/>
    </font>
    <font>
      <name val="Arial"/>
      <color rgb="000A0A0A"/>
      <sz val="11"/>
    </font>
    <font>
      <name val="Arial"/>
      <i val="1"/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0A0A0A"/>
      </patternFill>
    </fill>
    <fill>
      <patternFill patternType="solid">
        <fgColor rgb="00FFF8D6"/>
      </patternFill>
    </fill>
  </fills>
  <borders count="5">
    <border>
      <left/>
      <right/>
      <top/>
      <bottom/>
      <diagonal/>
    </border>
    <border>
      <left style="thin">
        <color rgb="00D9DEDB"/>
      </left>
      <right style="thin">
        <color rgb="00D9DEDB"/>
      </right>
      <top style="thin">
        <color rgb="00D9DEDB"/>
      </top>
      <bottom style="thin">
        <color rgb="00D9DEDB"/>
      </bottom>
    </border>
    <border>
      <left/>
      <right/>
      <top style="thin">
        <color rgb="00D9DEDB"/>
      </top>
      <bottom/>
      <diagonal/>
    </border>
    <border>
      <left/>
      <right style="thin">
        <color rgb="00D9DEDB"/>
      </right>
      <top style="thin">
        <color rgb="00D9DEDB"/>
      </top>
      <bottom/>
      <diagonal/>
    </border>
    <border>
      <left/>
      <right style="thin">
        <color rgb="00D9DEDB"/>
      </right>
      <top style="thin">
        <color rgb="00D9DEDB"/>
      </top>
      <bottom style="thin">
        <color rgb="00D9DEDB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4" fillId="3" borderId="1" pivotButton="0" quotePrefix="0" xfId="0"/>
    <xf numFmtId="164" fontId="4" fillId="0" borderId="1" pivotButton="0" quotePrefix="0" xfId="0"/>
    <xf numFmtId="165" fontId="4" fillId="0" borderId="1" applyAlignment="1" pivotButton="0" quotePrefix="0" xfId="0">
      <alignment horizontal="left"/>
    </xf>
    <xf numFmtId="165" fontId="4" fillId="3" borderId="1" applyAlignment="1" pivotButton="0" quotePrefix="0" xfId="0">
      <alignment horizontal="left"/>
    </xf>
    <xf numFmtId="164" fontId="4" fillId="3" borderId="1" pivotButton="0" quotePrefix="0" xfId="0"/>
    <xf numFmtId="0" fontId="7" fillId="0" borderId="1" pivotButton="0" quotePrefix="0" xfId="0"/>
    <xf numFmtId="0" fontId="8" fillId="0" borderId="0" pivotButton="0" quotePrefix="0" xfId="0"/>
    <xf numFmtId="0" fontId="9" fillId="0" borderId="0" pivotButton="0" quotePrefix="0" xfId="0"/>
    <xf numFmtId="0" fontId="9" fillId="3" borderId="1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/>
    </xf>
    <xf numFmtId="164" fontId="9" fillId="0" borderId="0" pivotButton="0" quotePrefix="0" xfId="0"/>
    <xf numFmtId="164" fontId="11" fillId="0" borderId="0" applyAlignment="1" pivotButton="0" quotePrefix="0" xfId="0">
      <alignment horizontal="left"/>
    </xf>
    <xf numFmtId="0" fontId="9" fillId="0" borderId="0" applyAlignment="1" pivotButton="0" quotePrefix="0" xfId="0">
      <alignment horizontal="left"/>
    </xf>
    <xf numFmtId="164" fontId="9" fillId="0" borderId="0" applyAlignment="1" pivotButton="0" quotePrefix="0" xfId="0">
      <alignment horizontal="left"/>
    </xf>
    <xf numFmtId="0" fontId="0" fillId="0" borderId="4" pivotButton="0" quotePrefix="0" xfId="0"/>
    <xf numFmtId="0" fontId="4" fillId="0" borderId="1" pivotButton="0" quotePrefix="0" xfId="0"/>
    <xf numFmtId="0" fontId="0" fillId="0" borderId="1" pivotButton="0" quotePrefix="0" xfId="0"/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omments/comment1.xml><?xml version="1.0" encoding="utf-8"?>
<comments xmlns="http://schemas.openxmlformats.org/spreadsheetml/2006/main">
  <authors>
    <author>Veresiye Programı</author>
  </authors>
  <commentList>
    <comment ref="A2" authorId="0" shapeId="0">
      <text>
        <t>Örnek kayıt: biçimi göstermek içindir, silebilirsiniz.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eresiyeprogrami.com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2">
      <c r="B2" s="1" t="inlineStr">
        <is>
          <t>Veresiye Defteri Şablonu</t>
        </is>
      </c>
    </row>
    <row r="3">
      <c r="B3" s="2" t="inlineStr">
        <is>
          <t>veresiyeprogrami.com · Ücretsiz Excel şablonu</t>
        </is>
      </c>
    </row>
    <row r="4">
      <c r="B4" s="3" t="inlineStr"/>
    </row>
    <row r="5">
      <c r="B5" s="4" t="inlineStr">
        <is>
          <t>Nasıl kullanılır?</t>
        </is>
      </c>
    </row>
    <row r="6">
      <c r="B6" s="5" t="inlineStr">
        <is>
          <t>1. 'Müşteriler' sayfasına her müşteriyi bir kez yazın: ad, telefon ve isterseniz kısa bir not.</t>
        </is>
      </c>
    </row>
    <row r="7">
      <c r="B7" s="5" t="inlineStr">
        <is>
          <t>2. 'Hareketler' sayfasına her veresiye satışı ve her ödemeyi ayrı satır olarak girin.</t>
        </is>
      </c>
    </row>
    <row r="8">
      <c r="B8" s="5" t="inlineStr">
        <is>
          <t xml:space="preserve">    Müşteri adını açılır listeden seçin; böylece aynı kişi iki farklı yazımla iki müşteri olmaz.</t>
        </is>
      </c>
    </row>
    <row r="9">
      <c r="B9" s="5" t="inlineStr">
        <is>
          <t xml:space="preserve">    Veresiye satış tutarını 'Borç' sütununa, gelen ödemeyi 'Ödeme' sütununa yazın.</t>
        </is>
      </c>
    </row>
    <row r="10">
      <c r="B10" s="5" t="inlineStr">
        <is>
          <t>3. Müşterinin toplam borcu, ödemesi ve güncel bakiyesi 'Müşteriler' sayfasında kendiliğinden hesaplanır.</t>
        </is>
      </c>
    </row>
    <row r="11">
      <c r="B11" s="5" t="inlineStr">
        <is>
          <t>4. 'Ekstre' sayfasında müşteri seçin: o müşterinin tüm hareketleri tarih sırasıyla listelenir.</t>
        </is>
      </c>
    </row>
    <row r="12">
      <c r="B12" s="3" t="inlineStr"/>
    </row>
    <row r="13">
      <c r="B13" s="4" t="inlineStr">
        <is>
          <t>Hücre renkleri</t>
        </is>
      </c>
    </row>
    <row r="14">
      <c r="B14" s="5" t="inlineStr">
        <is>
          <t>Açık sarı hücreler: siz doldurursunuz.</t>
        </is>
      </c>
    </row>
    <row r="15">
      <c r="B15" s="5" t="inlineStr">
        <is>
          <t>Beyaz hücreler: formül içerir, elle değiştirmeyin.</t>
        </is>
      </c>
    </row>
    <row r="16">
      <c r="B16" s="3" t="inlineStr"/>
    </row>
    <row r="17">
      <c r="B17" s="4" t="inlineStr">
        <is>
          <t>Örnek kayıtlar</t>
        </is>
      </c>
    </row>
    <row r="18">
      <c r="B18" s="5" t="inlineStr">
        <is>
          <t>'Ahmet Yılmaz (örnek)' müşterisi ve ona ait üç hareket, biçimi göstermek içindir. Kendi kayıtlarınıza başlamadan silebilirsiniz.</t>
        </is>
      </c>
    </row>
    <row r="19">
      <c r="B19" s="3" t="inlineStr"/>
    </row>
    <row r="20">
      <c r="B20" s="4" t="inlineStr">
        <is>
          <t>Sınırlar</t>
        </is>
      </c>
    </row>
    <row r="21">
      <c r="B21" s="5" t="inlineStr">
        <is>
          <t>Şablon 200 müşteri ve 1000 hareket satırı için hazırlanmıştır.</t>
        </is>
      </c>
    </row>
    <row r="22">
      <c r="B22" s="5" t="inlineStr">
        <is>
          <t>Satış hareketlerini aynı müşteri için farklı yazarsanız (ör. 'Ahmet' ve 'Ahmet Y.') ayrı müşteri sayılır; açılır listeyi kullanın.</t>
        </is>
      </c>
    </row>
    <row r="23">
      <c r="B23" s="5" t="inlineStr">
        <is>
          <t>Excel dosyası tek bir cihazda durur; yedeğini düzenli alın.</t>
        </is>
      </c>
    </row>
    <row r="24">
      <c r="B24" s="3" t="inlineStr"/>
    </row>
    <row r="25">
      <c r="B25" s="4" t="inlineStr">
        <is>
          <t>Telefonda tutmak isterseniz</t>
        </is>
      </c>
    </row>
    <row r="26">
      <c r="B26" s="5" t="inlineStr">
        <is>
          <t>Aynı kayıtları telefonda ve web'de tutmak, ekstreyi WhatsApp'tan göndermek ve vadesi gelen borca otomatik</t>
        </is>
      </c>
    </row>
    <row r="27">
      <c r="B27" s="5" t="inlineStr">
        <is>
          <t>WhatsApp hatırlatması göndermek için Veresiye Programı'nı ücretsiz kullanabilirsiniz: veresiyeprogrami.com</t>
        </is>
      </c>
    </row>
    <row r="29">
      <c r="B29" s="6" t="inlineStr">
        <is>
          <t>veresiyeprogrami.com adresine git →</t>
        </is>
      </c>
    </row>
  </sheetData>
  <hyperlinks>
    <hyperlink xmlns:r="http://schemas.openxmlformats.org/officeDocument/2006/relationships" ref="B29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28" customWidth="1" min="3" max="3"/>
    <col width="16" customWidth="1" min="4" max="4"/>
    <col width="16" customWidth="1" min="5" max="5"/>
    <col width="16" customWidth="1" min="6" max="6"/>
    <col width="14" customWidth="1" min="7" max="7"/>
  </cols>
  <sheetData>
    <row r="1" ht="30" customHeight="1">
      <c r="A1" s="7" t="inlineStr">
        <is>
          <t>Müşteri adı</t>
        </is>
      </c>
      <c r="B1" s="7" t="inlineStr">
        <is>
          <t>Telefon</t>
        </is>
      </c>
      <c r="C1" s="7" t="inlineStr">
        <is>
          <t>Not</t>
        </is>
      </c>
      <c r="D1" s="7" t="inlineStr">
        <is>
          <t>Toplam borç</t>
        </is>
      </c>
      <c r="E1" s="7" t="inlineStr">
        <is>
          <t>Toplam ödeme</t>
        </is>
      </c>
      <c r="F1" s="7" t="inlineStr">
        <is>
          <t>Bakiye</t>
        </is>
      </c>
      <c r="G1" s="7" t="inlineStr">
        <is>
          <t>Son hareket</t>
        </is>
      </c>
    </row>
    <row r="2">
      <c r="A2" s="8" t="inlineStr">
        <is>
          <t>Ahmet Yılmaz (örnek)</t>
        </is>
      </c>
      <c r="B2" s="8" t="inlineStr">
        <is>
          <t>0555 000 00 00</t>
        </is>
      </c>
      <c r="C2" s="8" t="inlineStr">
        <is>
          <t>Köşe apartman, 3. kat</t>
        </is>
      </c>
      <c r="D2" s="9">
        <f>IF($A2="","",SUMIFS('Hareketler'!$D$2:$D$1001,'Hareketler'!$B$2:$B$1001,$A2))</f>
        <v/>
      </c>
      <c r="E2" s="9">
        <f>IF($A2="","",SUMIFS('Hareketler'!$E$2:$E$1001,'Hareketler'!$B$2:$B$1001,$A2))</f>
        <v/>
      </c>
      <c r="F2" s="9">
        <f>IF($A2="","",D2-E2)</f>
        <v/>
      </c>
      <c r="G2" s="10">
        <f>IF($A2="","",IF(COUNTIF('Hareketler'!$B$2:$B$1001,$A2)=0,"",SUMPRODUCT(MAX(('Hareketler'!$B$2:$B$1001=$A2)*'Hareketler'!$A$2:$A$1001))))</f>
        <v/>
      </c>
    </row>
    <row r="3">
      <c r="A3" s="8" t="n"/>
      <c r="B3" s="8" t="n"/>
      <c r="C3" s="8" t="n"/>
      <c r="D3" s="9">
        <f>IF($A3="","",SUMIFS('Hareketler'!$D$2:$D$1001,'Hareketler'!$B$2:$B$1001,$A3))</f>
        <v/>
      </c>
      <c r="E3" s="9">
        <f>IF($A3="","",SUMIFS('Hareketler'!$E$2:$E$1001,'Hareketler'!$B$2:$B$1001,$A3))</f>
        <v/>
      </c>
      <c r="F3" s="9">
        <f>IF($A3="","",D3-E3)</f>
        <v/>
      </c>
      <c r="G3" s="10">
        <f>IF($A3="","",IF(COUNTIF('Hareketler'!$B$2:$B$1001,$A3)=0,"",SUMPRODUCT(MAX(('Hareketler'!$B$2:$B$1001=$A3)*'Hareketler'!$A$2:$A$1001))))</f>
        <v/>
      </c>
    </row>
    <row r="4">
      <c r="A4" s="8" t="n"/>
      <c r="B4" s="8" t="n"/>
      <c r="C4" s="8" t="n"/>
      <c r="D4" s="9">
        <f>IF($A4="","",SUMIFS('Hareketler'!$D$2:$D$1001,'Hareketler'!$B$2:$B$1001,$A4))</f>
        <v/>
      </c>
      <c r="E4" s="9">
        <f>IF($A4="","",SUMIFS('Hareketler'!$E$2:$E$1001,'Hareketler'!$B$2:$B$1001,$A4))</f>
        <v/>
      </c>
      <c r="F4" s="9">
        <f>IF($A4="","",D4-E4)</f>
        <v/>
      </c>
      <c r="G4" s="10">
        <f>IF($A4="","",IF(COUNTIF('Hareketler'!$B$2:$B$1001,$A4)=0,"",SUMPRODUCT(MAX(('Hareketler'!$B$2:$B$1001=$A4)*'Hareketler'!$A$2:$A$1001))))</f>
        <v/>
      </c>
    </row>
    <row r="5">
      <c r="A5" s="8" t="n"/>
      <c r="B5" s="8" t="n"/>
      <c r="C5" s="8" t="n"/>
      <c r="D5" s="9">
        <f>IF($A5="","",SUMIFS('Hareketler'!$D$2:$D$1001,'Hareketler'!$B$2:$B$1001,$A5))</f>
        <v/>
      </c>
      <c r="E5" s="9">
        <f>IF($A5="","",SUMIFS('Hareketler'!$E$2:$E$1001,'Hareketler'!$B$2:$B$1001,$A5))</f>
        <v/>
      </c>
      <c r="F5" s="9">
        <f>IF($A5="","",D5-E5)</f>
        <v/>
      </c>
      <c r="G5" s="10">
        <f>IF($A5="","",IF(COUNTIF('Hareketler'!$B$2:$B$1001,$A5)=0,"",SUMPRODUCT(MAX(('Hareketler'!$B$2:$B$1001=$A5)*'Hareketler'!$A$2:$A$1001))))</f>
        <v/>
      </c>
    </row>
    <row r="6">
      <c r="A6" s="8" t="n"/>
      <c r="B6" s="8" t="n"/>
      <c r="C6" s="8" t="n"/>
      <c r="D6" s="9">
        <f>IF($A6="","",SUMIFS('Hareketler'!$D$2:$D$1001,'Hareketler'!$B$2:$B$1001,$A6))</f>
        <v/>
      </c>
      <c r="E6" s="9">
        <f>IF($A6="","",SUMIFS('Hareketler'!$E$2:$E$1001,'Hareketler'!$B$2:$B$1001,$A6))</f>
        <v/>
      </c>
      <c r="F6" s="9">
        <f>IF($A6="","",D6-E6)</f>
        <v/>
      </c>
      <c r="G6" s="10">
        <f>IF($A6="","",IF(COUNTIF('Hareketler'!$B$2:$B$1001,$A6)=0,"",SUMPRODUCT(MAX(('Hareketler'!$B$2:$B$1001=$A6)*'Hareketler'!$A$2:$A$1001))))</f>
        <v/>
      </c>
    </row>
    <row r="7">
      <c r="A7" s="8" t="n"/>
      <c r="B7" s="8" t="n"/>
      <c r="C7" s="8" t="n"/>
      <c r="D7" s="9">
        <f>IF($A7="","",SUMIFS('Hareketler'!$D$2:$D$1001,'Hareketler'!$B$2:$B$1001,$A7))</f>
        <v/>
      </c>
      <c r="E7" s="9">
        <f>IF($A7="","",SUMIFS('Hareketler'!$E$2:$E$1001,'Hareketler'!$B$2:$B$1001,$A7))</f>
        <v/>
      </c>
      <c r="F7" s="9">
        <f>IF($A7="","",D7-E7)</f>
        <v/>
      </c>
      <c r="G7" s="10">
        <f>IF($A7="","",IF(COUNTIF('Hareketler'!$B$2:$B$1001,$A7)=0,"",SUMPRODUCT(MAX(('Hareketler'!$B$2:$B$1001=$A7)*'Hareketler'!$A$2:$A$1001))))</f>
        <v/>
      </c>
    </row>
    <row r="8">
      <c r="A8" s="8" t="n"/>
      <c r="B8" s="8" t="n"/>
      <c r="C8" s="8" t="n"/>
      <c r="D8" s="9">
        <f>IF($A8="","",SUMIFS('Hareketler'!$D$2:$D$1001,'Hareketler'!$B$2:$B$1001,$A8))</f>
        <v/>
      </c>
      <c r="E8" s="9">
        <f>IF($A8="","",SUMIFS('Hareketler'!$E$2:$E$1001,'Hareketler'!$B$2:$B$1001,$A8))</f>
        <v/>
      </c>
      <c r="F8" s="9">
        <f>IF($A8="","",D8-E8)</f>
        <v/>
      </c>
      <c r="G8" s="10">
        <f>IF($A8="","",IF(COUNTIF('Hareketler'!$B$2:$B$1001,$A8)=0,"",SUMPRODUCT(MAX(('Hareketler'!$B$2:$B$1001=$A8)*'Hareketler'!$A$2:$A$1001))))</f>
        <v/>
      </c>
    </row>
    <row r="9">
      <c r="A9" s="8" t="n"/>
      <c r="B9" s="8" t="n"/>
      <c r="C9" s="8" t="n"/>
      <c r="D9" s="9">
        <f>IF($A9="","",SUMIFS('Hareketler'!$D$2:$D$1001,'Hareketler'!$B$2:$B$1001,$A9))</f>
        <v/>
      </c>
      <c r="E9" s="9">
        <f>IF($A9="","",SUMIFS('Hareketler'!$E$2:$E$1001,'Hareketler'!$B$2:$B$1001,$A9))</f>
        <v/>
      </c>
      <c r="F9" s="9">
        <f>IF($A9="","",D9-E9)</f>
        <v/>
      </c>
      <c r="G9" s="10">
        <f>IF($A9="","",IF(COUNTIF('Hareketler'!$B$2:$B$1001,$A9)=0,"",SUMPRODUCT(MAX(('Hareketler'!$B$2:$B$1001=$A9)*'Hareketler'!$A$2:$A$1001))))</f>
        <v/>
      </c>
    </row>
    <row r="10">
      <c r="A10" s="8" t="n"/>
      <c r="B10" s="8" t="n"/>
      <c r="C10" s="8" t="n"/>
      <c r="D10" s="9">
        <f>IF($A10="","",SUMIFS('Hareketler'!$D$2:$D$1001,'Hareketler'!$B$2:$B$1001,$A10))</f>
        <v/>
      </c>
      <c r="E10" s="9">
        <f>IF($A10="","",SUMIFS('Hareketler'!$E$2:$E$1001,'Hareketler'!$B$2:$B$1001,$A10))</f>
        <v/>
      </c>
      <c r="F10" s="9">
        <f>IF($A10="","",D10-E10)</f>
        <v/>
      </c>
      <c r="G10" s="10">
        <f>IF($A10="","",IF(COUNTIF('Hareketler'!$B$2:$B$1001,$A10)=0,"",SUMPRODUCT(MAX(('Hareketler'!$B$2:$B$1001=$A10)*'Hareketler'!$A$2:$A$1001))))</f>
        <v/>
      </c>
    </row>
    <row r="11">
      <c r="A11" s="8" t="n"/>
      <c r="B11" s="8" t="n"/>
      <c r="C11" s="8" t="n"/>
      <c r="D11" s="9">
        <f>IF($A11="","",SUMIFS('Hareketler'!$D$2:$D$1001,'Hareketler'!$B$2:$B$1001,$A11))</f>
        <v/>
      </c>
      <c r="E11" s="9">
        <f>IF($A11="","",SUMIFS('Hareketler'!$E$2:$E$1001,'Hareketler'!$B$2:$B$1001,$A11))</f>
        <v/>
      </c>
      <c r="F11" s="9">
        <f>IF($A11="","",D11-E11)</f>
        <v/>
      </c>
      <c r="G11" s="10">
        <f>IF($A11="","",IF(COUNTIF('Hareketler'!$B$2:$B$1001,$A11)=0,"",SUMPRODUCT(MAX(('Hareketler'!$B$2:$B$1001=$A11)*'Hareketler'!$A$2:$A$1001))))</f>
        <v/>
      </c>
    </row>
    <row r="12">
      <c r="A12" s="8" t="n"/>
      <c r="B12" s="8" t="n"/>
      <c r="C12" s="8" t="n"/>
      <c r="D12" s="9">
        <f>IF($A12="","",SUMIFS('Hareketler'!$D$2:$D$1001,'Hareketler'!$B$2:$B$1001,$A12))</f>
        <v/>
      </c>
      <c r="E12" s="9">
        <f>IF($A12="","",SUMIFS('Hareketler'!$E$2:$E$1001,'Hareketler'!$B$2:$B$1001,$A12))</f>
        <v/>
      </c>
      <c r="F12" s="9">
        <f>IF($A12="","",D12-E12)</f>
        <v/>
      </c>
      <c r="G12" s="10">
        <f>IF($A12="","",IF(COUNTIF('Hareketler'!$B$2:$B$1001,$A12)=0,"",SUMPRODUCT(MAX(('Hareketler'!$B$2:$B$1001=$A12)*'Hareketler'!$A$2:$A$1001))))</f>
        <v/>
      </c>
    </row>
    <row r="13">
      <c r="A13" s="8" t="n"/>
      <c r="B13" s="8" t="n"/>
      <c r="C13" s="8" t="n"/>
      <c r="D13" s="9">
        <f>IF($A13="","",SUMIFS('Hareketler'!$D$2:$D$1001,'Hareketler'!$B$2:$B$1001,$A13))</f>
        <v/>
      </c>
      <c r="E13" s="9">
        <f>IF($A13="","",SUMIFS('Hareketler'!$E$2:$E$1001,'Hareketler'!$B$2:$B$1001,$A13))</f>
        <v/>
      </c>
      <c r="F13" s="9">
        <f>IF($A13="","",D13-E13)</f>
        <v/>
      </c>
      <c r="G13" s="10">
        <f>IF($A13="","",IF(COUNTIF('Hareketler'!$B$2:$B$1001,$A13)=0,"",SUMPRODUCT(MAX(('Hareketler'!$B$2:$B$1001=$A13)*'Hareketler'!$A$2:$A$1001))))</f>
        <v/>
      </c>
    </row>
    <row r="14">
      <c r="A14" s="8" t="n"/>
      <c r="B14" s="8" t="n"/>
      <c r="C14" s="8" t="n"/>
      <c r="D14" s="9">
        <f>IF($A14="","",SUMIFS('Hareketler'!$D$2:$D$1001,'Hareketler'!$B$2:$B$1001,$A14))</f>
        <v/>
      </c>
      <c r="E14" s="9">
        <f>IF($A14="","",SUMIFS('Hareketler'!$E$2:$E$1001,'Hareketler'!$B$2:$B$1001,$A14))</f>
        <v/>
      </c>
      <c r="F14" s="9">
        <f>IF($A14="","",D14-E14)</f>
        <v/>
      </c>
      <c r="G14" s="10">
        <f>IF($A14="","",IF(COUNTIF('Hareketler'!$B$2:$B$1001,$A14)=0,"",SUMPRODUCT(MAX(('Hareketler'!$B$2:$B$1001=$A14)*'Hareketler'!$A$2:$A$1001))))</f>
        <v/>
      </c>
    </row>
    <row r="15">
      <c r="A15" s="8" t="n"/>
      <c r="B15" s="8" t="n"/>
      <c r="C15" s="8" t="n"/>
      <c r="D15" s="9">
        <f>IF($A15="","",SUMIFS('Hareketler'!$D$2:$D$1001,'Hareketler'!$B$2:$B$1001,$A15))</f>
        <v/>
      </c>
      <c r="E15" s="9">
        <f>IF($A15="","",SUMIFS('Hareketler'!$E$2:$E$1001,'Hareketler'!$B$2:$B$1001,$A15))</f>
        <v/>
      </c>
      <c r="F15" s="9">
        <f>IF($A15="","",D15-E15)</f>
        <v/>
      </c>
      <c r="G15" s="10">
        <f>IF($A15="","",IF(COUNTIF('Hareketler'!$B$2:$B$1001,$A15)=0,"",SUMPRODUCT(MAX(('Hareketler'!$B$2:$B$1001=$A15)*'Hareketler'!$A$2:$A$1001))))</f>
        <v/>
      </c>
    </row>
    <row r="16">
      <c r="A16" s="8" t="n"/>
      <c r="B16" s="8" t="n"/>
      <c r="C16" s="8" t="n"/>
      <c r="D16" s="9">
        <f>IF($A16="","",SUMIFS('Hareketler'!$D$2:$D$1001,'Hareketler'!$B$2:$B$1001,$A16))</f>
        <v/>
      </c>
      <c r="E16" s="9">
        <f>IF($A16="","",SUMIFS('Hareketler'!$E$2:$E$1001,'Hareketler'!$B$2:$B$1001,$A16))</f>
        <v/>
      </c>
      <c r="F16" s="9">
        <f>IF($A16="","",D16-E16)</f>
        <v/>
      </c>
      <c r="G16" s="10">
        <f>IF($A16="","",IF(COUNTIF('Hareketler'!$B$2:$B$1001,$A16)=0,"",SUMPRODUCT(MAX(('Hareketler'!$B$2:$B$1001=$A16)*'Hareketler'!$A$2:$A$1001))))</f>
        <v/>
      </c>
    </row>
    <row r="17">
      <c r="A17" s="8" t="n"/>
      <c r="B17" s="8" t="n"/>
      <c r="C17" s="8" t="n"/>
      <c r="D17" s="9">
        <f>IF($A17="","",SUMIFS('Hareketler'!$D$2:$D$1001,'Hareketler'!$B$2:$B$1001,$A17))</f>
        <v/>
      </c>
      <c r="E17" s="9">
        <f>IF($A17="","",SUMIFS('Hareketler'!$E$2:$E$1001,'Hareketler'!$B$2:$B$1001,$A17))</f>
        <v/>
      </c>
      <c r="F17" s="9">
        <f>IF($A17="","",D17-E17)</f>
        <v/>
      </c>
      <c r="G17" s="10">
        <f>IF($A17="","",IF(COUNTIF('Hareketler'!$B$2:$B$1001,$A17)=0,"",SUMPRODUCT(MAX(('Hareketler'!$B$2:$B$1001=$A17)*'Hareketler'!$A$2:$A$1001))))</f>
        <v/>
      </c>
    </row>
    <row r="18">
      <c r="A18" s="8" t="n"/>
      <c r="B18" s="8" t="n"/>
      <c r="C18" s="8" t="n"/>
      <c r="D18" s="9">
        <f>IF($A18="","",SUMIFS('Hareketler'!$D$2:$D$1001,'Hareketler'!$B$2:$B$1001,$A18))</f>
        <v/>
      </c>
      <c r="E18" s="9">
        <f>IF($A18="","",SUMIFS('Hareketler'!$E$2:$E$1001,'Hareketler'!$B$2:$B$1001,$A18))</f>
        <v/>
      </c>
      <c r="F18" s="9">
        <f>IF($A18="","",D18-E18)</f>
        <v/>
      </c>
      <c r="G18" s="10">
        <f>IF($A18="","",IF(COUNTIF('Hareketler'!$B$2:$B$1001,$A18)=0,"",SUMPRODUCT(MAX(('Hareketler'!$B$2:$B$1001=$A18)*'Hareketler'!$A$2:$A$1001))))</f>
        <v/>
      </c>
    </row>
    <row r="19">
      <c r="A19" s="8" t="n"/>
      <c r="B19" s="8" t="n"/>
      <c r="C19" s="8" t="n"/>
      <c r="D19" s="9">
        <f>IF($A19="","",SUMIFS('Hareketler'!$D$2:$D$1001,'Hareketler'!$B$2:$B$1001,$A19))</f>
        <v/>
      </c>
      <c r="E19" s="9">
        <f>IF($A19="","",SUMIFS('Hareketler'!$E$2:$E$1001,'Hareketler'!$B$2:$B$1001,$A19))</f>
        <v/>
      </c>
      <c r="F19" s="9">
        <f>IF($A19="","",D19-E19)</f>
        <v/>
      </c>
      <c r="G19" s="10">
        <f>IF($A19="","",IF(COUNTIF('Hareketler'!$B$2:$B$1001,$A19)=0,"",SUMPRODUCT(MAX(('Hareketler'!$B$2:$B$1001=$A19)*'Hareketler'!$A$2:$A$1001))))</f>
        <v/>
      </c>
    </row>
    <row r="20">
      <c r="A20" s="8" t="n"/>
      <c r="B20" s="8" t="n"/>
      <c r="C20" s="8" t="n"/>
      <c r="D20" s="9">
        <f>IF($A20="","",SUMIFS('Hareketler'!$D$2:$D$1001,'Hareketler'!$B$2:$B$1001,$A20))</f>
        <v/>
      </c>
      <c r="E20" s="9">
        <f>IF($A20="","",SUMIFS('Hareketler'!$E$2:$E$1001,'Hareketler'!$B$2:$B$1001,$A20))</f>
        <v/>
      </c>
      <c r="F20" s="9">
        <f>IF($A20="","",D20-E20)</f>
        <v/>
      </c>
      <c r="G20" s="10">
        <f>IF($A20="","",IF(COUNTIF('Hareketler'!$B$2:$B$1001,$A20)=0,"",SUMPRODUCT(MAX(('Hareketler'!$B$2:$B$1001=$A20)*'Hareketler'!$A$2:$A$1001))))</f>
        <v/>
      </c>
    </row>
    <row r="21">
      <c r="A21" s="8" t="n"/>
      <c r="B21" s="8" t="n"/>
      <c r="C21" s="8" t="n"/>
      <c r="D21" s="9">
        <f>IF($A21="","",SUMIFS('Hareketler'!$D$2:$D$1001,'Hareketler'!$B$2:$B$1001,$A21))</f>
        <v/>
      </c>
      <c r="E21" s="9">
        <f>IF($A21="","",SUMIFS('Hareketler'!$E$2:$E$1001,'Hareketler'!$B$2:$B$1001,$A21))</f>
        <v/>
      </c>
      <c r="F21" s="9">
        <f>IF($A21="","",D21-E21)</f>
        <v/>
      </c>
      <c r="G21" s="10">
        <f>IF($A21="","",IF(COUNTIF('Hareketler'!$B$2:$B$1001,$A21)=0,"",SUMPRODUCT(MAX(('Hareketler'!$B$2:$B$1001=$A21)*'Hareketler'!$A$2:$A$1001))))</f>
        <v/>
      </c>
    </row>
    <row r="22">
      <c r="A22" s="8" t="n"/>
      <c r="B22" s="8" t="n"/>
      <c r="C22" s="8" t="n"/>
      <c r="D22" s="9">
        <f>IF($A22="","",SUMIFS('Hareketler'!$D$2:$D$1001,'Hareketler'!$B$2:$B$1001,$A22))</f>
        <v/>
      </c>
      <c r="E22" s="9">
        <f>IF($A22="","",SUMIFS('Hareketler'!$E$2:$E$1001,'Hareketler'!$B$2:$B$1001,$A22))</f>
        <v/>
      </c>
      <c r="F22" s="9">
        <f>IF($A22="","",D22-E22)</f>
        <v/>
      </c>
      <c r="G22" s="10">
        <f>IF($A22="","",IF(COUNTIF('Hareketler'!$B$2:$B$1001,$A22)=0,"",SUMPRODUCT(MAX(('Hareketler'!$B$2:$B$1001=$A22)*'Hareketler'!$A$2:$A$1001))))</f>
        <v/>
      </c>
    </row>
    <row r="23">
      <c r="A23" s="8" t="n"/>
      <c r="B23" s="8" t="n"/>
      <c r="C23" s="8" t="n"/>
      <c r="D23" s="9">
        <f>IF($A23="","",SUMIFS('Hareketler'!$D$2:$D$1001,'Hareketler'!$B$2:$B$1001,$A23))</f>
        <v/>
      </c>
      <c r="E23" s="9">
        <f>IF($A23="","",SUMIFS('Hareketler'!$E$2:$E$1001,'Hareketler'!$B$2:$B$1001,$A23))</f>
        <v/>
      </c>
      <c r="F23" s="9">
        <f>IF($A23="","",D23-E23)</f>
        <v/>
      </c>
      <c r="G23" s="10">
        <f>IF($A23="","",IF(COUNTIF('Hareketler'!$B$2:$B$1001,$A23)=0,"",SUMPRODUCT(MAX(('Hareketler'!$B$2:$B$1001=$A23)*'Hareketler'!$A$2:$A$1001))))</f>
        <v/>
      </c>
    </row>
    <row r="24">
      <c r="A24" s="8" t="n"/>
      <c r="B24" s="8" t="n"/>
      <c r="C24" s="8" t="n"/>
      <c r="D24" s="9">
        <f>IF($A24="","",SUMIFS('Hareketler'!$D$2:$D$1001,'Hareketler'!$B$2:$B$1001,$A24))</f>
        <v/>
      </c>
      <c r="E24" s="9">
        <f>IF($A24="","",SUMIFS('Hareketler'!$E$2:$E$1001,'Hareketler'!$B$2:$B$1001,$A24))</f>
        <v/>
      </c>
      <c r="F24" s="9">
        <f>IF($A24="","",D24-E24)</f>
        <v/>
      </c>
      <c r="G24" s="10">
        <f>IF($A24="","",IF(COUNTIF('Hareketler'!$B$2:$B$1001,$A24)=0,"",SUMPRODUCT(MAX(('Hareketler'!$B$2:$B$1001=$A24)*'Hareketler'!$A$2:$A$1001))))</f>
        <v/>
      </c>
    </row>
    <row r="25">
      <c r="A25" s="8" t="n"/>
      <c r="B25" s="8" t="n"/>
      <c r="C25" s="8" t="n"/>
      <c r="D25" s="9">
        <f>IF($A25="","",SUMIFS('Hareketler'!$D$2:$D$1001,'Hareketler'!$B$2:$B$1001,$A25))</f>
        <v/>
      </c>
      <c r="E25" s="9">
        <f>IF($A25="","",SUMIFS('Hareketler'!$E$2:$E$1001,'Hareketler'!$B$2:$B$1001,$A25))</f>
        <v/>
      </c>
      <c r="F25" s="9">
        <f>IF($A25="","",D25-E25)</f>
        <v/>
      </c>
      <c r="G25" s="10">
        <f>IF($A25="","",IF(COUNTIF('Hareketler'!$B$2:$B$1001,$A25)=0,"",SUMPRODUCT(MAX(('Hareketler'!$B$2:$B$1001=$A25)*'Hareketler'!$A$2:$A$1001))))</f>
        <v/>
      </c>
    </row>
    <row r="26">
      <c r="A26" s="8" t="n"/>
      <c r="B26" s="8" t="n"/>
      <c r="C26" s="8" t="n"/>
      <c r="D26" s="9">
        <f>IF($A26="","",SUMIFS('Hareketler'!$D$2:$D$1001,'Hareketler'!$B$2:$B$1001,$A26))</f>
        <v/>
      </c>
      <c r="E26" s="9">
        <f>IF($A26="","",SUMIFS('Hareketler'!$E$2:$E$1001,'Hareketler'!$B$2:$B$1001,$A26))</f>
        <v/>
      </c>
      <c r="F26" s="9">
        <f>IF($A26="","",D26-E26)</f>
        <v/>
      </c>
      <c r="G26" s="10">
        <f>IF($A26="","",IF(COUNTIF('Hareketler'!$B$2:$B$1001,$A26)=0,"",SUMPRODUCT(MAX(('Hareketler'!$B$2:$B$1001=$A26)*'Hareketler'!$A$2:$A$1001))))</f>
        <v/>
      </c>
    </row>
    <row r="27">
      <c r="A27" s="8" t="n"/>
      <c r="B27" s="8" t="n"/>
      <c r="C27" s="8" t="n"/>
      <c r="D27" s="9">
        <f>IF($A27="","",SUMIFS('Hareketler'!$D$2:$D$1001,'Hareketler'!$B$2:$B$1001,$A27))</f>
        <v/>
      </c>
      <c r="E27" s="9">
        <f>IF($A27="","",SUMIFS('Hareketler'!$E$2:$E$1001,'Hareketler'!$B$2:$B$1001,$A27))</f>
        <v/>
      </c>
      <c r="F27" s="9">
        <f>IF($A27="","",D27-E27)</f>
        <v/>
      </c>
      <c r="G27" s="10">
        <f>IF($A27="","",IF(COUNTIF('Hareketler'!$B$2:$B$1001,$A27)=0,"",SUMPRODUCT(MAX(('Hareketler'!$B$2:$B$1001=$A27)*'Hareketler'!$A$2:$A$1001))))</f>
        <v/>
      </c>
    </row>
    <row r="28">
      <c r="A28" s="8" t="n"/>
      <c r="B28" s="8" t="n"/>
      <c r="C28" s="8" t="n"/>
      <c r="D28" s="9">
        <f>IF($A28="","",SUMIFS('Hareketler'!$D$2:$D$1001,'Hareketler'!$B$2:$B$1001,$A28))</f>
        <v/>
      </c>
      <c r="E28" s="9">
        <f>IF($A28="","",SUMIFS('Hareketler'!$E$2:$E$1001,'Hareketler'!$B$2:$B$1001,$A28))</f>
        <v/>
      </c>
      <c r="F28" s="9">
        <f>IF($A28="","",D28-E28)</f>
        <v/>
      </c>
      <c r="G28" s="10">
        <f>IF($A28="","",IF(COUNTIF('Hareketler'!$B$2:$B$1001,$A28)=0,"",SUMPRODUCT(MAX(('Hareketler'!$B$2:$B$1001=$A28)*'Hareketler'!$A$2:$A$1001))))</f>
        <v/>
      </c>
    </row>
    <row r="29">
      <c r="A29" s="8" t="n"/>
      <c r="B29" s="8" t="n"/>
      <c r="C29" s="8" t="n"/>
      <c r="D29" s="9">
        <f>IF($A29="","",SUMIFS('Hareketler'!$D$2:$D$1001,'Hareketler'!$B$2:$B$1001,$A29))</f>
        <v/>
      </c>
      <c r="E29" s="9">
        <f>IF($A29="","",SUMIFS('Hareketler'!$E$2:$E$1001,'Hareketler'!$B$2:$B$1001,$A29))</f>
        <v/>
      </c>
      <c r="F29" s="9">
        <f>IF($A29="","",D29-E29)</f>
        <v/>
      </c>
      <c r="G29" s="10">
        <f>IF($A29="","",IF(COUNTIF('Hareketler'!$B$2:$B$1001,$A29)=0,"",SUMPRODUCT(MAX(('Hareketler'!$B$2:$B$1001=$A29)*'Hareketler'!$A$2:$A$1001))))</f>
        <v/>
      </c>
    </row>
    <row r="30">
      <c r="A30" s="8" t="n"/>
      <c r="B30" s="8" t="n"/>
      <c r="C30" s="8" t="n"/>
      <c r="D30" s="9">
        <f>IF($A30="","",SUMIFS('Hareketler'!$D$2:$D$1001,'Hareketler'!$B$2:$B$1001,$A30))</f>
        <v/>
      </c>
      <c r="E30" s="9">
        <f>IF($A30="","",SUMIFS('Hareketler'!$E$2:$E$1001,'Hareketler'!$B$2:$B$1001,$A30))</f>
        <v/>
      </c>
      <c r="F30" s="9">
        <f>IF($A30="","",D30-E30)</f>
        <v/>
      </c>
      <c r="G30" s="10">
        <f>IF($A30="","",IF(COUNTIF('Hareketler'!$B$2:$B$1001,$A30)=0,"",SUMPRODUCT(MAX(('Hareketler'!$B$2:$B$1001=$A30)*'Hareketler'!$A$2:$A$1001))))</f>
        <v/>
      </c>
    </row>
    <row r="31">
      <c r="A31" s="8" t="n"/>
      <c r="B31" s="8" t="n"/>
      <c r="C31" s="8" t="n"/>
      <c r="D31" s="9">
        <f>IF($A31="","",SUMIFS('Hareketler'!$D$2:$D$1001,'Hareketler'!$B$2:$B$1001,$A31))</f>
        <v/>
      </c>
      <c r="E31" s="9">
        <f>IF($A31="","",SUMIFS('Hareketler'!$E$2:$E$1001,'Hareketler'!$B$2:$B$1001,$A31))</f>
        <v/>
      </c>
      <c r="F31" s="9">
        <f>IF($A31="","",D31-E31)</f>
        <v/>
      </c>
      <c r="G31" s="10">
        <f>IF($A31="","",IF(COUNTIF('Hareketler'!$B$2:$B$1001,$A31)=0,"",SUMPRODUCT(MAX(('Hareketler'!$B$2:$B$1001=$A31)*'Hareketler'!$A$2:$A$1001))))</f>
        <v/>
      </c>
    </row>
    <row r="32">
      <c r="A32" s="8" t="n"/>
      <c r="B32" s="8" t="n"/>
      <c r="C32" s="8" t="n"/>
      <c r="D32" s="9">
        <f>IF($A32="","",SUMIFS('Hareketler'!$D$2:$D$1001,'Hareketler'!$B$2:$B$1001,$A32))</f>
        <v/>
      </c>
      <c r="E32" s="9">
        <f>IF($A32="","",SUMIFS('Hareketler'!$E$2:$E$1001,'Hareketler'!$B$2:$B$1001,$A32))</f>
        <v/>
      </c>
      <c r="F32" s="9">
        <f>IF($A32="","",D32-E32)</f>
        <v/>
      </c>
      <c r="G32" s="10">
        <f>IF($A32="","",IF(COUNTIF('Hareketler'!$B$2:$B$1001,$A32)=0,"",SUMPRODUCT(MAX(('Hareketler'!$B$2:$B$1001=$A32)*'Hareketler'!$A$2:$A$1001))))</f>
        <v/>
      </c>
    </row>
    <row r="33">
      <c r="A33" s="8" t="n"/>
      <c r="B33" s="8" t="n"/>
      <c r="C33" s="8" t="n"/>
      <c r="D33" s="9">
        <f>IF($A33="","",SUMIFS('Hareketler'!$D$2:$D$1001,'Hareketler'!$B$2:$B$1001,$A33))</f>
        <v/>
      </c>
      <c r="E33" s="9">
        <f>IF($A33="","",SUMIFS('Hareketler'!$E$2:$E$1001,'Hareketler'!$B$2:$B$1001,$A33))</f>
        <v/>
      </c>
      <c r="F33" s="9">
        <f>IF($A33="","",D33-E33)</f>
        <v/>
      </c>
      <c r="G33" s="10">
        <f>IF($A33="","",IF(COUNTIF('Hareketler'!$B$2:$B$1001,$A33)=0,"",SUMPRODUCT(MAX(('Hareketler'!$B$2:$B$1001=$A33)*'Hareketler'!$A$2:$A$1001))))</f>
        <v/>
      </c>
    </row>
    <row r="34">
      <c r="A34" s="8" t="n"/>
      <c r="B34" s="8" t="n"/>
      <c r="C34" s="8" t="n"/>
      <c r="D34" s="9">
        <f>IF($A34="","",SUMIFS('Hareketler'!$D$2:$D$1001,'Hareketler'!$B$2:$B$1001,$A34))</f>
        <v/>
      </c>
      <c r="E34" s="9">
        <f>IF($A34="","",SUMIFS('Hareketler'!$E$2:$E$1001,'Hareketler'!$B$2:$B$1001,$A34))</f>
        <v/>
      </c>
      <c r="F34" s="9">
        <f>IF($A34="","",D34-E34)</f>
        <v/>
      </c>
      <c r="G34" s="10">
        <f>IF($A34="","",IF(COUNTIF('Hareketler'!$B$2:$B$1001,$A34)=0,"",SUMPRODUCT(MAX(('Hareketler'!$B$2:$B$1001=$A34)*'Hareketler'!$A$2:$A$1001))))</f>
        <v/>
      </c>
    </row>
    <row r="35">
      <c r="A35" s="8" t="n"/>
      <c r="B35" s="8" t="n"/>
      <c r="C35" s="8" t="n"/>
      <c r="D35" s="9">
        <f>IF($A35="","",SUMIFS('Hareketler'!$D$2:$D$1001,'Hareketler'!$B$2:$B$1001,$A35))</f>
        <v/>
      </c>
      <c r="E35" s="9">
        <f>IF($A35="","",SUMIFS('Hareketler'!$E$2:$E$1001,'Hareketler'!$B$2:$B$1001,$A35))</f>
        <v/>
      </c>
      <c r="F35" s="9">
        <f>IF($A35="","",D35-E35)</f>
        <v/>
      </c>
      <c r="G35" s="10">
        <f>IF($A35="","",IF(COUNTIF('Hareketler'!$B$2:$B$1001,$A35)=0,"",SUMPRODUCT(MAX(('Hareketler'!$B$2:$B$1001=$A35)*'Hareketler'!$A$2:$A$1001))))</f>
        <v/>
      </c>
    </row>
    <row r="36">
      <c r="A36" s="8" t="n"/>
      <c r="B36" s="8" t="n"/>
      <c r="C36" s="8" t="n"/>
      <c r="D36" s="9">
        <f>IF($A36="","",SUMIFS('Hareketler'!$D$2:$D$1001,'Hareketler'!$B$2:$B$1001,$A36))</f>
        <v/>
      </c>
      <c r="E36" s="9">
        <f>IF($A36="","",SUMIFS('Hareketler'!$E$2:$E$1001,'Hareketler'!$B$2:$B$1001,$A36))</f>
        <v/>
      </c>
      <c r="F36" s="9">
        <f>IF($A36="","",D36-E36)</f>
        <v/>
      </c>
      <c r="G36" s="10">
        <f>IF($A36="","",IF(COUNTIF('Hareketler'!$B$2:$B$1001,$A36)=0,"",SUMPRODUCT(MAX(('Hareketler'!$B$2:$B$1001=$A36)*'Hareketler'!$A$2:$A$1001))))</f>
        <v/>
      </c>
    </row>
    <row r="37">
      <c r="A37" s="8" t="n"/>
      <c r="B37" s="8" t="n"/>
      <c r="C37" s="8" t="n"/>
      <c r="D37" s="9">
        <f>IF($A37="","",SUMIFS('Hareketler'!$D$2:$D$1001,'Hareketler'!$B$2:$B$1001,$A37))</f>
        <v/>
      </c>
      <c r="E37" s="9">
        <f>IF($A37="","",SUMIFS('Hareketler'!$E$2:$E$1001,'Hareketler'!$B$2:$B$1001,$A37))</f>
        <v/>
      </c>
      <c r="F37" s="9">
        <f>IF($A37="","",D37-E37)</f>
        <v/>
      </c>
      <c r="G37" s="10">
        <f>IF($A37="","",IF(COUNTIF('Hareketler'!$B$2:$B$1001,$A37)=0,"",SUMPRODUCT(MAX(('Hareketler'!$B$2:$B$1001=$A37)*'Hareketler'!$A$2:$A$1001))))</f>
        <v/>
      </c>
    </row>
    <row r="38">
      <c r="A38" s="8" t="n"/>
      <c r="B38" s="8" t="n"/>
      <c r="C38" s="8" t="n"/>
      <c r="D38" s="9">
        <f>IF($A38="","",SUMIFS('Hareketler'!$D$2:$D$1001,'Hareketler'!$B$2:$B$1001,$A38))</f>
        <v/>
      </c>
      <c r="E38" s="9">
        <f>IF($A38="","",SUMIFS('Hareketler'!$E$2:$E$1001,'Hareketler'!$B$2:$B$1001,$A38))</f>
        <v/>
      </c>
      <c r="F38" s="9">
        <f>IF($A38="","",D38-E38)</f>
        <v/>
      </c>
      <c r="G38" s="10">
        <f>IF($A38="","",IF(COUNTIF('Hareketler'!$B$2:$B$1001,$A38)=0,"",SUMPRODUCT(MAX(('Hareketler'!$B$2:$B$1001=$A38)*'Hareketler'!$A$2:$A$1001))))</f>
        <v/>
      </c>
    </row>
    <row r="39">
      <c r="A39" s="8" t="n"/>
      <c r="B39" s="8" t="n"/>
      <c r="C39" s="8" t="n"/>
      <c r="D39" s="9">
        <f>IF($A39="","",SUMIFS('Hareketler'!$D$2:$D$1001,'Hareketler'!$B$2:$B$1001,$A39))</f>
        <v/>
      </c>
      <c r="E39" s="9">
        <f>IF($A39="","",SUMIFS('Hareketler'!$E$2:$E$1001,'Hareketler'!$B$2:$B$1001,$A39))</f>
        <v/>
      </c>
      <c r="F39" s="9">
        <f>IF($A39="","",D39-E39)</f>
        <v/>
      </c>
      <c r="G39" s="10">
        <f>IF($A39="","",IF(COUNTIF('Hareketler'!$B$2:$B$1001,$A39)=0,"",SUMPRODUCT(MAX(('Hareketler'!$B$2:$B$1001=$A39)*'Hareketler'!$A$2:$A$1001))))</f>
        <v/>
      </c>
    </row>
    <row r="40">
      <c r="A40" s="8" t="n"/>
      <c r="B40" s="8" t="n"/>
      <c r="C40" s="8" t="n"/>
      <c r="D40" s="9">
        <f>IF($A40="","",SUMIFS('Hareketler'!$D$2:$D$1001,'Hareketler'!$B$2:$B$1001,$A40))</f>
        <v/>
      </c>
      <c r="E40" s="9">
        <f>IF($A40="","",SUMIFS('Hareketler'!$E$2:$E$1001,'Hareketler'!$B$2:$B$1001,$A40))</f>
        <v/>
      </c>
      <c r="F40" s="9">
        <f>IF($A40="","",D40-E40)</f>
        <v/>
      </c>
      <c r="G40" s="10">
        <f>IF($A40="","",IF(COUNTIF('Hareketler'!$B$2:$B$1001,$A40)=0,"",SUMPRODUCT(MAX(('Hareketler'!$B$2:$B$1001=$A40)*'Hareketler'!$A$2:$A$1001))))</f>
        <v/>
      </c>
    </row>
    <row r="41">
      <c r="A41" s="8" t="n"/>
      <c r="B41" s="8" t="n"/>
      <c r="C41" s="8" t="n"/>
      <c r="D41" s="9">
        <f>IF($A41="","",SUMIFS('Hareketler'!$D$2:$D$1001,'Hareketler'!$B$2:$B$1001,$A41))</f>
        <v/>
      </c>
      <c r="E41" s="9">
        <f>IF($A41="","",SUMIFS('Hareketler'!$E$2:$E$1001,'Hareketler'!$B$2:$B$1001,$A41))</f>
        <v/>
      </c>
      <c r="F41" s="9">
        <f>IF($A41="","",D41-E41)</f>
        <v/>
      </c>
      <c r="G41" s="10">
        <f>IF($A41="","",IF(COUNTIF('Hareketler'!$B$2:$B$1001,$A41)=0,"",SUMPRODUCT(MAX(('Hareketler'!$B$2:$B$1001=$A41)*'Hareketler'!$A$2:$A$1001))))</f>
        <v/>
      </c>
    </row>
    <row r="42">
      <c r="A42" s="8" t="n"/>
      <c r="B42" s="8" t="n"/>
      <c r="C42" s="8" t="n"/>
      <c r="D42" s="9">
        <f>IF($A42="","",SUMIFS('Hareketler'!$D$2:$D$1001,'Hareketler'!$B$2:$B$1001,$A42))</f>
        <v/>
      </c>
      <c r="E42" s="9">
        <f>IF($A42="","",SUMIFS('Hareketler'!$E$2:$E$1001,'Hareketler'!$B$2:$B$1001,$A42))</f>
        <v/>
      </c>
      <c r="F42" s="9">
        <f>IF($A42="","",D42-E42)</f>
        <v/>
      </c>
      <c r="G42" s="10">
        <f>IF($A42="","",IF(COUNTIF('Hareketler'!$B$2:$B$1001,$A42)=0,"",SUMPRODUCT(MAX(('Hareketler'!$B$2:$B$1001=$A42)*'Hareketler'!$A$2:$A$1001))))</f>
        <v/>
      </c>
    </row>
    <row r="43">
      <c r="A43" s="8" t="n"/>
      <c r="B43" s="8" t="n"/>
      <c r="C43" s="8" t="n"/>
      <c r="D43" s="9">
        <f>IF($A43="","",SUMIFS('Hareketler'!$D$2:$D$1001,'Hareketler'!$B$2:$B$1001,$A43))</f>
        <v/>
      </c>
      <c r="E43" s="9">
        <f>IF($A43="","",SUMIFS('Hareketler'!$E$2:$E$1001,'Hareketler'!$B$2:$B$1001,$A43))</f>
        <v/>
      </c>
      <c r="F43" s="9">
        <f>IF($A43="","",D43-E43)</f>
        <v/>
      </c>
      <c r="G43" s="10">
        <f>IF($A43="","",IF(COUNTIF('Hareketler'!$B$2:$B$1001,$A43)=0,"",SUMPRODUCT(MAX(('Hareketler'!$B$2:$B$1001=$A43)*'Hareketler'!$A$2:$A$1001))))</f>
        <v/>
      </c>
    </row>
    <row r="44">
      <c r="A44" s="8" t="n"/>
      <c r="B44" s="8" t="n"/>
      <c r="C44" s="8" t="n"/>
      <c r="D44" s="9">
        <f>IF($A44="","",SUMIFS('Hareketler'!$D$2:$D$1001,'Hareketler'!$B$2:$B$1001,$A44))</f>
        <v/>
      </c>
      <c r="E44" s="9">
        <f>IF($A44="","",SUMIFS('Hareketler'!$E$2:$E$1001,'Hareketler'!$B$2:$B$1001,$A44))</f>
        <v/>
      </c>
      <c r="F44" s="9">
        <f>IF($A44="","",D44-E44)</f>
        <v/>
      </c>
      <c r="G44" s="10">
        <f>IF($A44="","",IF(COUNTIF('Hareketler'!$B$2:$B$1001,$A44)=0,"",SUMPRODUCT(MAX(('Hareketler'!$B$2:$B$1001=$A44)*'Hareketler'!$A$2:$A$1001))))</f>
        <v/>
      </c>
    </row>
    <row r="45">
      <c r="A45" s="8" t="n"/>
      <c r="B45" s="8" t="n"/>
      <c r="C45" s="8" t="n"/>
      <c r="D45" s="9">
        <f>IF($A45="","",SUMIFS('Hareketler'!$D$2:$D$1001,'Hareketler'!$B$2:$B$1001,$A45))</f>
        <v/>
      </c>
      <c r="E45" s="9">
        <f>IF($A45="","",SUMIFS('Hareketler'!$E$2:$E$1001,'Hareketler'!$B$2:$B$1001,$A45))</f>
        <v/>
      </c>
      <c r="F45" s="9">
        <f>IF($A45="","",D45-E45)</f>
        <v/>
      </c>
      <c r="G45" s="10">
        <f>IF($A45="","",IF(COUNTIF('Hareketler'!$B$2:$B$1001,$A45)=0,"",SUMPRODUCT(MAX(('Hareketler'!$B$2:$B$1001=$A45)*'Hareketler'!$A$2:$A$1001))))</f>
        <v/>
      </c>
    </row>
    <row r="46">
      <c r="A46" s="8" t="n"/>
      <c r="B46" s="8" t="n"/>
      <c r="C46" s="8" t="n"/>
      <c r="D46" s="9">
        <f>IF($A46="","",SUMIFS('Hareketler'!$D$2:$D$1001,'Hareketler'!$B$2:$B$1001,$A46))</f>
        <v/>
      </c>
      <c r="E46" s="9">
        <f>IF($A46="","",SUMIFS('Hareketler'!$E$2:$E$1001,'Hareketler'!$B$2:$B$1001,$A46))</f>
        <v/>
      </c>
      <c r="F46" s="9">
        <f>IF($A46="","",D46-E46)</f>
        <v/>
      </c>
      <c r="G46" s="10">
        <f>IF($A46="","",IF(COUNTIF('Hareketler'!$B$2:$B$1001,$A46)=0,"",SUMPRODUCT(MAX(('Hareketler'!$B$2:$B$1001=$A46)*'Hareketler'!$A$2:$A$1001))))</f>
        <v/>
      </c>
    </row>
    <row r="47">
      <c r="A47" s="8" t="n"/>
      <c r="B47" s="8" t="n"/>
      <c r="C47" s="8" t="n"/>
      <c r="D47" s="9">
        <f>IF($A47="","",SUMIFS('Hareketler'!$D$2:$D$1001,'Hareketler'!$B$2:$B$1001,$A47))</f>
        <v/>
      </c>
      <c r="E47" s="9">
        <f>IF($A47="","",SUMIFS('Hareketler'!$E$2:$E$1001,'Hareketler'!$B$2:$B$1001,$A47))</f>
        <v/>
      </c>
      <c r="F47" s="9">
        <f>IF($A47="","",D47-E47)</f>
        <v/>
      </c>
      <c r="G47" s="10">
        <f>IF($A47="","",IF(COUNTIF('Hareketler'!$B$2:$B$1001,$A47)=0,"",SUMPRODUCT(MAX(('Hareketler'!$B$2:$B$1001=$A47)*'Hareketler'!$A$2:$A$1001))))</f>
        <v/>
      </c>
    </row>
    <row r="48">
      <c r="A48" s="8" t="n"/>
      <c r="B48" s="8" t="n"/>
      <c r="C48" s="8" t="n"/>
      <c r="D48" s="9">
        <f>IF($A48="","",SUMIFS('Hareketler'!$D$2:$D$1001,'Hareketler'!$B$2:$B$1001,$A48))</f>
        <v/>
      </c>
      <c r="E48" s="9">
        <f>IF($A48="","",SUMIFS('Hareketler'!$E$2:$E$1001,'Hareketler'!$B$2:$B$1001,$A48))</f>
        <v/>
      </c>
      <c r="F48" s="9">
        <f>IF($A48="","",D48-E48)</f>
        <v/>
      </c>
      <c r="G48" s="10">
        <f>IF($A48="","",IF(COUNTIF('Hareketler'!$B$2:$B$1001,$A48)=0,"",SUMPRODUCT(MAX(('Hareketler'!$B$2:$B$1001=$A48)*'Hareketler'!$A$2:$A$1001))))</f>
        <v/>
      </c>
    </row>
    <row r="49">
      <c r="A49" s="8" t="n"/>
      <c r="B49" s="8" t="n"/>
      <c r="C49" s="8" t="n"/>
      <c r="D49" s="9">
        <f>IF($A49="","",SUMIFS('Hareketler'!$D$2:$D$1001,'Hareketler'!$B$2:$B$1001,$A49))</f>
        <v/>
      </c>
      <c r="E49" s="9">
        <f>IF($A49="","",SUMIFS('Hareketler'!$E$2:$E$1001,'Hareketler'!$B$2:$B$1001,$A49))</f>
        <v/>
      </c>
      <c r="F49" s="9">
        <f>IF($A49="","",D49-E49)</f>
        <v/>
      </c>
      <c r="G49" s="10">
        <f>IF($A49="","",IF(COUNTIF('Hareketler'!$B$2:$B$1001,$A49)=0,"",SUMPRODUCT(MAX(('Hareketler'!$B$2:$B$1001=$A49)*'Hareketler'!$A$2:$A$1001))))</f>
        <v/>
      </c>
    </row>
    <row r="50">
      <c r="A50" s="8" t="n"/>
      <c r="B50" s="8" t="n"/>
      <c r="C50" s="8" t="n"/>
      <c r="D50" s="9">
        <f>IF($A50="","",SUMIFS('Hareketler'!$D$2:$D$1001,'Hareketler'!$B$2:$B$1001,$A50))</f>
        <v/>
      </c>
      <c r="E50" s="9">
        <f>IF($A50="","",SUMIFS('Hareketler'!$E$2:$E$1001,'Hareketler'!$B$2:$B$1001,$A50))</f>
        <v/>
      </c>
      <c r="F50" s="9">
        <f>IF($A50="","",D50-E50)</f>
        <v/>
      </c>
      <c r="G50" s="10">
        <f>IF($A50="","",IF(COUNTIF('Hareketler'!$B$2:$B$1001,$A50)=0,"",SUMPRODUCT(MAX(('Hareketler'!$B$2:$B$1001=$A50)*'Hareketler'!$A$2:$A$1001))))</f>
        <v/>
      </c>
    </row>
    <row r="51">
      <c r="A51" s="8" t="n"/>
      <c r="B51" s="8" t="n"/>
      <c r="C51" s="8" t="n"/>
      <c r="D51" s="9">
        <f>IF($A51="","",SUMIFS('Hareketler'!$D$2:$D$1001,'Hareketler'!$B$2:$B$1001,$A51))</f>
        <v/>
      </c>
      <c r="E51" s="9">
        <f>IF($A51="","",SUMIFS('Hareketler'!$E$2:$E$1001,'Hareketler'!$B$2:$B$1001,$A51))</f>
        <v/>
      </c>
      <c r="F51" s="9">
        <f>IF($A51="","",D51-E51)</f>
        <v/>
      </c>
      <c r="G51" s="10">
        <f>IF($A51="","",IF(COUNTIF('Hareketler'!$B$2:$B$1001,$A51)=0,"",SUMPRODUCT(MAX(('Hareketler'!$B$2:$B$1001=$A51)*'Hareketler'!$A$2:$A$1001))))</f>
        <v/>
      </c>
    </row>
    <row r="52">
      <c r="A52" s="8" t="n"/>
      <c r="B52" s="8" t="n"/>
      <c r="C52" s="8" t="n"/>
      <c r="D52" s="9">
        <f>IF($A52="","",SUMIFS('Hareketler'!$D$2:$D$1001,'Hareketler'!$B$2:$B$1001,$A52))</f>
        <v/>
      </c>
      <c r="E52" s="9">
        <f>IF($A52="","",SUMIFS('Hareketler'!$E$2:$E$1001,'Hareketler'!$B$2:$B$1001,$A52))</f>
        <v/>
      </c>
      <c r="F52" s="9">
        <f>IF($A52="","",D52-E52)</f>
        <v/>
      </c>
      <c r="G52" s="10">
        <f>IF($A52="","",IF(COUNTIF('Hareketler'!$B$2:$B$1001,$A52)=0,"",SUMPRODUCT(MAX(('Hareketler'!$B$2:$B$1001=$A52)*'Hareketler'!$A$2:$A$1001))))</f>
        <v/>
      </c>
    </row>
    <row r="53">
      <c r="A53" s="8" t="n"/>
      <c r="B53" s="8" t="n"/>
      <c r="C53" s="8" t="n"/>
      <c r="D53" s="9">
        <f>IF($A53="","",SUMIFS('Hareketler'!$D$2:$D$1001,'Hareketler'!$B$2:$B$1001,$A53))</f>
        <v/>
      </c>
      <c r="E53" s="9">
        <f>IF($A53="","",SUMIFS('Hareketler'!$E$2:$E$1001,'Hareketler'!$B$2:$B$1001,$A53))</f>
        <v/>
      </c>
      <c r="F53" s="9">
        <f>IF($A53="","",D53-E53)</f>
        <v/>
      </c>
      <c r="G53" s="10">
        <f>IF($A53="","",IF(COUNTIF('Hareketler'!$B$2:$B$1001,$A53)=0,"",SUMPRODUCT(MAX(('Hareketler'!$B$2:$B$1001=$A53)*'Hareketler'!$A$2:$A$1001))))</f>
        <v/>
      </c>
    </row>
    <row r="54">
      <c r="A54" s="8" t="n"/>
      <c r="B54" s="8" t="n"/>
      <c r="C54" s="8" t="n"/>
      <c r="D54" s="9">
        <f>IF($A54="","",SUMIFS('Hareketler'!$D$2:$D$1001,'Hareketler'!$B$2:$B$1001,$A54))</f>
        <v/>
      </c>
      <c r="E54" s="9">
        <f>IF($A54="","",SUMIFS('Hareketler'!$E$2:$E$1001,'Hareketler'!$B$2:$B$1001,$A54))</f>
        <v/>
      </c>
      <c r="F54" s="9">
        <f>IF($A54="","",D54-E54)</f>
        <v/>
      </c>
      <c r="G54" s="10">
        <f>IF($A54="","",IF(COUNTIF('Hareketler'!$B$2:$B$1001,$A54)=0,"",SUMPRODUCT(MAX(('Hareketler'!$B$2:$B$1001=$A54)*'Hareketler'!$A$2:$A$1001))))</f>
        <v/>
      </c>
    </row>
    <row r="55">
      <c r="A55" s="8" t="n"/>
      <c r="B55" s="8" t="n"/>
      <c r="C55" s="8" t="n"/>
      <c r="D55" s="9">
        <f>IF($A55="","",SUMIFS('Hareketler'!$D$2:$D$1001,'Hareketler'!$B$2:$B$1001,$A55))</f>
        <v/>
      </c>
      <c r="E55" s="9">
        <f>IF($A55="","",SUMIFS('Hareketler'!$E$2:$E$1001,'Hareketler'!$B$2:$B$1001,$A55))</f>
        <v/>
      </c>
      <c r="F55" s="9">
        <f>IF($A55="","",D55-E55)</f>
        <v/>
      </c>
      <c r="G55" s="10">
        <f>IF($A55="","",IF(COUNTIF('Hareketler'!$B$2:$B$1001,$A55)=0,"",SUMPRODUCT(MAX(('Hareketler'!$B$2:$B$1001=$A55)*'Hareketler'!$A$2:$A$1001))))</f>
        <v/>
      </c>
    </row>
    <row r="56">
      <c r="A56" s="8" t="n"/>
      <c r="B56" s="8" t="n"/>
      <c r="C56" s="8" t="n"/>
      <c r="D56" s="9">
        <f>IF($A56="","",SUMIFS('Hareketler'!$D$2:$D$1001,'Hareketler'!$B$2:$B$1001,$A56))</f>
        <v/>
      </c>
      <c r="E56" s="9">
        <f>IF($A56="","",SUMIFS('Hareketler'!$E$2:$E$1001,'Hareketler'!$B$2:$B$1001,$A56))</f>
        <v/>
      </c>
      <c r="F56" s="9">
        <f>IF($A56="","",D56-E56)</f>
        <v/>
      </c>
      <c r="G56" s="10">
        <f>IF($A56="","",IF(COUNTIF('Hareketler'!$B$2:$B$1001,$A56)=0,"",SUMPRODUCT(MAX(('Hareketler'!$B$2:$B$1001=$A56)*'Hareketler'!$A$2:$A$1001))))</f>
        <v/>
      </c>
    </row>
    <row r="57">
      <c r="A57" s="8" t="n"/>
      <c r="B57" s="8" t="n"/>
      <c r="C57" s="8" t="n"/>
      <c r="D57" s="9">
        <f>IF($A57="","",SUMIFS('Hareketler'!$D$2:$D$1001,'Hareketler'!$B$2:$B$1001,$A57))</f>
        <v/>
      </c>
      <c r="E57" s="9">
        <f>IF($A57="","",SUMIFS('Hareketler'!$E$2:$E$1001,'Hareketler'!$B$2:$B$1001,$A57))</f>
        <v/>
      </c>
      <c r="F57" s="9">
        <f>IF($A57="","",D57-E57)</f>
        <v/>
      </c>
      <c r="G57" s="10">
        <f>IF($A57="","",IF(COUNTIF('Hareketler'!$B$2:$B$1001,$A57)=0,"",SUMPRODUCT(MAX(('Hareketler'!$B$2:$B$1001=$A57)*'Hareketler'!$A$2:$A$1001))))</f>
        <v/>
      </c>
    </row>
    <row r="58">
      <c r="A58" s="8" t="n"/>
      <c r="B58" s="8" t="n"/>
      <c r="C58" s="8" t="n"/>
      <c r="D58" s="9">
        <f>IF($A58="","",SUMIFS('Hareketler'!$D$2:$D$1001,'Hareketler'!$B$2:$B$1001,$A58))</f>
        <v/>
      </c>
      <c r="E58" s="9">
        <f>IF($A58="","",SUMIFS('Hareketler'!$E$2:$E$1001,'Hareketler'!$B$2:$B$1001,$A58))</f>
        <v/>
      </c>
      <c r="F58" s="9">
        <f>IF($A58="","",D58-E58)</f>
        <v/>
      </c>
      <c r="G58" s="10">
        <f>IF($A58="","",IF(COUNTIF('Hareketler'!$B$2:$B$1001,$A58)=0,"",SUMPRODUCT(MAX(('Hareketler'!$B$2:$B$1001=$A58)*'Hareketler'!$A$2:$A$1001))))</f>
        <v/>
      </c>
    </row>
    <row r="59">
      <c r="A59" s="8" t="n"/>
      <c r="B59" s="8" t="n"/>
      <c r="C59" s="8" t="n"/>
      <c r="D59" s="9">
        <f>IF($A59="","",SUMIFS('Hareketler'!$D$2:$D$1001,'Hareketler'!$B$2:$B$1001,$A59))</f>
        <v/>
      </c>
      <c r="E59" s="9">
        <f>IF($A59="","",SUMIFS('Hareketler'!$E$2:$E$1001,'Hareketler'!$B$2:$B$1001,$A59))</f>
        <v/>
      </c>
      <c r="F59" s="9">
        <f>IF($A59="","",D59-E59)</f>
        <v/>
      </c>
      <c r="G59" s="10">
        <f>IF($A59="","",IF(COUNTIF('Hareketler'!$B$2:$B$1001,$A59)=0,"",SUMPRODUCT(MAX(('Hareketler'!$B$2:$B$1001=$A59)*'Hareketler'!$A$2:$A$1001))))</f>
        <v/>
      </c>
    </row>
    <row r="60">
      <c r="A60" s="8" t="n"/>
      <c r="B60" s="8" t="n"/>
      <c r="C60" s="8" t="n"/>
      <c r="D60" s="9">
        <f>IF($A60="","",SUMIFS('Hareketler'!$D$2:$D$1001,'Hareketler'!$B$2:$B$1001,$A60))</f>
        <v/>
      </c>
      <c r="E60" s="9">
        <f>IF($A60="","",SUMIFS('Hareketler'!$E$2:$E$1001,'Hareketler'!$B$2:$B$1001,$A60))</f>
        <v/>
      </c>
      <c r="F60" s="9">
        <f>IF($A60="","",D60-E60)</f>
        <v/>
      </c>
      <c r="G60" s="10">
        <f>IF($A60="","",IF(COUNTIF('Hareketler'!$B$2:$B$1001,$A60)=0,"",SUMPRODUCT(MAX(('Hareketler'!$B$2:$B$1001=$A60)*'Hareketler'!$A$2:$A$1001))))</f>
        <v/>
      </c>
    </row>
    <row r="61">
      <c r="A61" s="8" t="n"/>
      <c r="B61" s="8" t="n"/>
      <c r="C61" s="8" t="n"/>
      <c r="D61" s="9">
        <f>IF($A61="","",SUMIFS('Hareketler'!$D$2:$D$1001,'Hareketler'!$B$2:$B$1001,$A61))</f>
        <v/>
      </c>
      <c r="E61" s="9">
        <f>IF($A61="","",SUMIFS('Hareketler'!$E$2:$E$1001,'Hareketler'!$B$2:$B$1001,$A61))</f>
        <v/>
      </c>
      <c r="F61" s="9">
        <f>IF($A61="","",D61-E61)</f>
        <v/>
      </c>
      <c r="G61" s="10">
        <f>IF($A61="","",IF(COUNTIF('Hareketler'!$B$2:$B$1001,$A61)=0,"",SUMPRODUCT(MAX(('Hareketler'!$B$2:$B$1001=$A61)*'Hareketler'!$A$2:$A$1001))))</f>
        <v/>
      </c>
    </row>
    <row r="62">
      <c r="A62" s="8" t="n"/>
      <c r="B62" s="8" t="n"/>
      <c r="C62" s="8" t="n"/>
      <c r="D62" s="9">
        <f>IF($A62="","",SUMIFS('Hareketler'!$D$2:$D$1001,'Hareketler'!$B$2:$B$1001,$A62))</f>
        <v/>
      </c>
      <c r="E62" s="9">
        <f>IF($A62="","",SUMIFS('Hareketler'!$E$2:$E$1001,'Hareketler'!$B$2:$B$1001,$A62))</f>
        <v/>
      </c>
      <c r="F62" s="9">
        <f>IF($A62="","",D62-E62)</f>
        <v/>
      </c>
      <c r="G62" s="10">
        <f>IF($A62="","",IF(COUNTIF('Hareketler'!$B$2:$B$1001,$A62)=0,"",SUMPRODUCT(MAX(('Hareketler'!$B$2:$B$1001=$A62)*'Hareketler'!$A$2:$A$1001))))</f>
        <v/>
      </c>
    </row>
    <row r="63">
      <c r="A63" s="8" t="n"/>
      <c r="B63" s="8" t="n"/>
      <c r="C63" s="8" t="n"/>
      <c r="D63" s="9">
        <f>IF($A63="","",SUMIFS('Hareketler'!$D$2:$D$1001,'Hareketler'!$B$2:$B$1001,$A63))</f>
        <v/>
      </c>
      <c r="E63" s="9">
        <f>IF($A63="","",SUMIFS('Hareketler'!$E$2:$E$1001,'Hareketler'!$B$2:$B$1001,$A63))</f>
        <v/>
      </c>
      <c r="F63" s="9">
        <f>IF($A63="","",D63-E63)</f>
        <v/>
      </c>
      <c r="G63" s="10">
        <f>IF($A63="","",IF(COUNTIF('Hareketler'!$B$2:$B$1001,$A63)=0,"",SUMPRODUCT(MAX(('Hareketler'!$B$2:$B$1001=$A63)*'Hareketler'!$A$2:$A$1001))))</f>
        <v/>
      </c>
    </row>
    <row r="64">
      <c r="A64" s="8" t="n"/>
      <c r="B64" s="8" t="n"/>
      <c r="C64" s="8" t="n"/>
      <c r="D64" s="9">
        <f>IF($A64="","",SUMIFS('Hareketler'!$D$2:$D$1001,'Hareketler'!$B$2:$B$1001,$A64))</f>
        <v/>
      </c>
      <c r="E64" s="9">
        <f>IF($A64="","",SUMIFS('Hareketler'!$E$2:$E$1001,'Hareketler'!$B$2:$B$1001,$A64))</f>
        <v/>
      </c>
      <c r="F64" s="9">
        <f>IF($A64="","",D64-E64)</f>
        <v/>
      </c>
      <c r="G64" s="10">
        <f>IF($A64="","",IF(COUNTIF('Hareketler'!$B$2:$B$1001,$A64)=0,"",SUMPRODUCT(MAX(('Hareketler'!$B$2:$B$1001=$A64)*'Hareketler'!$A$2:$A$1001))))</f>
        <v/>
      </c>
    </row>
    <row r="65">
      <c r="A65" s="8" t="n"/>
      <c r="B65" s="8" t="n"/>
      <c r="C65" s="8" t="n"/>
      <c r="D65" s="9">
        <f>IF($A65="","",SUMIFS('Hareketler'!$D$2:$D$1001,'Hareketler'!$B$2:$B$1001,$A65))</f>
        <v/>
      </c>
      <c r="E65" s="9">
        <f>IF($A65="","",SUMIFS('Hareketler'!$E$2:$E$1001,'Hareketler'!$B$2:$B$1001,$A65))</f>
        <v/>
      </c>
      <c r="F65" s="9">
        <f>IF($A65="","",D65-E65)</f>
        <v/>
      </c>
      <c r="G65" s="10">
        <f>IF($A65="","",IF(COUNTIF('Hareketler'!$B$2:$B$1001,$A65)=0,"",SUMPRODUCT(MAX(('Hareketler'!$B$2:$B$1001=$A65)*'Hareketler'!$A$2:$A$1001))))</f>
        <v/>
      </c>
    </row>
    <row r="66">
      <c r="A66" s="8" t="n"/>
      <c r="B66" s="8" t="n"/>
      <c r="C66" s="8" t="n"/>
      <c r="D66" s="9">
        <f>IF($A66="","",SUMIFS('Hareketler'!$D$2:$D$1001,'Hareketler'!$B$2:$B$1001,$A66))</f>
        <v/>
      </c>
      <c r="E66" s="9">
        <f>IF($A66="","",SUMIFS('Hareketler'!$E$2:$E$1001,'Hareketler'!$B$2:$B$1001,$A66))</f>
        <v/>
      </c>
      <c r="F66" s="9">
        <f>IF($A66="","",D66-E66)</f>
        <v/>
      </c>
      <c r="G66" s="10">
        <f>IF($A66="","",IF(COUNTIF('Hareketler'!$B$2:$B$1001,$A66)=0,"",SUMPRODUCT(MAX(('Hareketler'!$B$2:$B$1001=$A66)*'Hareketler'!$A$2:$A$1001))))</f>
        <v/>
      </c>
    </row>
    <row r="67">
      <c r="A67" s="8" t="n"/>
      <c r="B67" s="8" t="n"/>
      <c r="C67" s="8" t="n"/>
      <c r="D67" s="9">
        <f>IF($A67="","",SUMIFS('Hareketler'!$D$2:$D$1001,'Hareketler'!$B$2:$B$1001,$A67))</f>
        <v/>
      </c>
      <c r="E67" s="9">
        <f>IF($A67="","",SUMIFS('Hareketler'!$E$2:$E$1001,'Hareketler'!$B$2:$B$1001,$A67))</f>
        <v/>
      </c>
      <c r="F67" s="9">
        <f>IF($A67="","",D67-E67)</f>
        <v/>
      </c>
      <c r="G67" s="10">
        <f>IF($A67="","",IF(COUNTIF('Hareketler'!$B$2:$B$1001,$A67)=0,"",SUMPRODUCT(MAX(('Hareketler'!$B$2:$B$1001=$A67)*'Hareketler'!$A$2:$A$1001))))</f>
        <v/>
      </c>
    </row>
    <row r="68">
      <c r="A68" s="8" t="n"/>
      <c r="B68" s="8" t="n"/>
      <c r="C68" s="8" t="n"/>
      <c r="D68" s="9">
        <f>IF($A68="","",SUMIFS('Hareketler'!$D$2:$D$1001,'Hareketler'!$B$2:$B$1001,$A68))</f>
        <v/>
      </c>
      <c r="E68" s="9">
        <f>IF($A68="","",SUMIFS('Hareketler'!$E$2:$E$1001,'Hareketler'!$B$2:$B$1001,$A68))</f>
        <v/>
      </c>
      <c r="F68" s="9">
        <f>IF($A68="","",D68-E68)</f>
        <v/>
      </c>
      <c r="G68" s="10">
        <f>IF($A68="","",IF(COUNTIF('Hareketler'!$B$2:$B$1001,$A68)=0,"",SUMPRODUCT(MAX(('Hareketler'!$B$2:$B$1001=$A68)*'Hareketler'!$A$2:$A$1001))))</f>
        <v/>
      </c>
    </row>
    <row r="69">
      <c r="A69" s="8" t="n"/>
      <c r="B69" s="8" t="n"/>
      <c r="C69" s="8" t="n"/>
      <c r="D69" s="9">
        <f>IF($A69="","",SUMIFS('Hareketler'!$D$2:$D$1001,'Hareketler'!$B$2:$B$1001,$A69))</f>
        <v/>
      </c>
      <c r="E69" s="9">
        <f>IF($A69="","",SUMIFS('Hareketler'!$E$2:$E$1001,'Hareketler'!$B$2:$B$1001,$A69))</f>
        <v/>
      </c>
      <c r="F69" s="9">
        <f>IF($A69="","",D69-E69)</f>
        <v/>
      </c>
      <c r="G69" s="10">
        <f>IF($A69="","",IF(COUNTIF('Hareketler'!$B$2:$B$1001,$A69)=0,"",SUMPRODUCT(MAX(('Hareketler'!$B$2:$B$1001=$A69)*'Hareketler'!$A$2:$A$1001))))</f>
        <v/>
      </c>
    </row>
    <row r="70">
      <c r="A70" s="8" t="n"/>
      <c r="B70" s="8" t="n"/>
      <c r="C70" s="8" t="n"/>
      <c r="D70" s="9">
        <f>IF($A70="","",SUMIFS('Hareketler'!$D$2:$D$1001,'Hareketler'!$B$2:$B$1001,$A70))</f>
        <v/>
      </c>
      <c r="E70" s="9">
        <f>IF($A70="","",SUMIFS('Hareketler'!$E$2:$E$1001,'Hareketler'!$B$2:$B$1001,$A70))</f>
        <v/>
      </c>
      <c r="F70" s="9">
        <f>IF($A70="","",D70-E70)</f>
        <v/>
      </c>
      <c r="G70" s="10">
        <f>IF($A70="","",IF(COUNTIF('Hareketler'!$B$2:$B$1001,$A70)=0,"",SUMPRODUCT(MAX(('Hareketler'!$B$2:$B$1001=$A70)*'Hareketler'!$A$2:$A$1001))))</f>
        <v/>
      </c>
    </row>
    <row r="71">
      <c r="A71" s="8" t="n"/>
      <c r="B71" s="8" t="n"/>
      <c r="C71" s="8" t="n"/>
      <c r="D71" s="9">
        <f>IF($A71="","",SUMIFS('Hareketler'!$D$2:$D$1001,'Hareketler'!$B$2:$B$1001,$A71))</f>
        <v/>
      </c>
      <c r="E71" s="9">
        <f>IF($A71="","",SUMIFS('Hareketler'!$E$2:$E$1001,'Hareketler'!$B$2:$B$1001,$A71))</f>
        <v/>
      </c>
      <c r="F71" s="9">
        <f>IF($A71="","",D71-E71)</f>
        <v/>
      </c>
      <c r="G71" s="10">
        <f>IF($A71="","",IF(COUNTIF('Hareketler'!$B$2:$B$1001,$A71)=0,"",SUMPRODUCT(MAX(('Hareketler'!$B$2:$B$1001=$A71)*'Hareketler'!$A$2:$A$1001))))</f>
        <v/>
      </c>
    </row>
    <row r="72">
      <c r="A72" s="8" t="n"/>
      <c r="B72" s="8" t="n"/>
      <c r="C72" s="8" t="n"/>
      <c r="D72" s="9">
        <f>IF($A72="","",SUMIFS('Hareketler'!$D$2:$D$1001,'Hareketler'!$B$2:$B$1001,$A72))</f>
        <v/>
      </c>
      <c r="E72" s="9">
        <f>IF($A72="","",SUMIFS('Hareketler'!$E$2:$E$1001,'Hareketler'!$B$2:$B$1001,$A72))</f>
        <v/>
      </c>
      <c r="F72" s="9">
        <f>IF($A72="","",D72-E72)</f>
        <v/>
      </c>
      <c r="G72" s="10">
        <f>IF($A72="","",IF(COUNTIF('Hareketler'!$B$2:$B$1001,$A72)=0,"",SUMPRODUCT(MAX(('Hareketler'!$B$2:$B$1001=$A72)*'Hareketler'!$A$2:$A$1001))))</f>
        <v/>
      </c>
    </row>
    <row r="73">
      <c r="A73" s="8" t="n"/>
      <c r="B73" s="8" t="n"/>
      <c r="C73" s="8" t="n"/>
      <c r="D73" s="9">
        <f>IF($A73="","",SUMIFS('Hareketler'!$D$2:$D$1001,'Hareketler'!$B$2:$B$1001,$A73))</f>
        <v/>
      </c>
      <c r="E73" s="9">
        <f>IF($A73="","",SUMIFS('Hareketler'!$E$2:$E$1001,'Hareketler'!$B$2:$B$1001,$A73))</f>
        <v/>
      </c>
      <c r="F73" s="9">
        <f>IF($A73="","",D73-E73)</f>
        <v/>
      </c>
      <c r="G73" s="10">
        <f>IF($A73="","",IF(COUNTIF('Hareketler'!$B$2:$B$1001,$A73)=0,"",SUMPRODUCT(MAX(('Hareketler'!$B$2:$B$1001=$A73)*'Hareketler'!$A$2:$A$1001))))</f>
        <v/>
      </c>
    </row>
    <row r="74">
      <c r="A74" s="8" t="n"/>
      <c r="B74" s="8" t="n"/>
      <c r="C74" s="8" t="n"/>
      <c r="D74" s="9">
        <f>IF($A74="","",SUMIFS('Hareketler'!$D$2:$D$1001,'Hareketler'!$B$2:$B$1001,$A74))</f>
        <v/>
      </c>
      <c r="E74" s="9">
        <f>IF($A74="","",SUMIFS('Hareketler'!$E$2:$E$1001,'Hareketler'!$B$2:$B$1001,$A74))</f>
        <v/>
      </c>
      <c r="F74" s="9">
        <f>IF($A74="","",D74-E74)</f>
        <v/>
      </c>
      <c r="G74" s="10">
        <f>IF($A74="","",IF(COUNTIF('Hareketler'!$B$2:$B$1001,$A74)=0,"",SUMPRODUCT(MAX(('Hareketler'!$B$2:$B$1001=$A74)*'Hareketler'!$A$2:$A$1001))))</f>
        <v/>
      </c>
    </row>
    <row r="75">
      <c r="A75" s="8" t="n"/>
      <c r="B75" s="8" t="n"/>
      <c r="C75" s="8" t="n"/>
      <c r="D75" s="9">
        <f>IF($A75="","",SUMIFS('Hareketler'!$D$2:$D$1001,'Hareketler'!$B$2:$B$1001,$A75))</f>
        <v/>
      </c>
      <c r="E75" s="9">
        <f>IF($A75="","",SUMIFS('Hareketler'!$E$2:$E$1001,'Hareketler'!$B$2:$B$1001,$A75))</f>
        <v/>
      </c>
      <c r="F75" s="9">
        <f>IF($A75="","",D75-E75)</f>
        <v/>
      </c>
      <c r="G75" s="10">
        <f>IF($A75="","",IF(COUNTIF('Hareketler'!$B$2:$B$1001,$A75)=0,"",SUMPRODUCT(MAX(('Hareketler'!$B$2:$B$1001=$A75)*'Hareketler'!$A$2:$A$1001))))</f>
        <v/>
      </c>
    </row>
    <row r="76">
      <c r="A76" s="8" t="n"/>
      <c r="B76" s="8" t="n"/>
      <c r="C76" s="8" t="n"/>
      <c r="D76" s="9">
        <f>IF($A76="","",SUMIFS('Hareketler'!$D$2:$D$1001,'Hareketler'!$B$2:$B$1001,$A76))</f>
        <v/>
      </c>
      <c r="E76" s="9">
        <f>IF($A76="","",SUMIFS('Hareketler'!$E$2:$E$1001,'Hareketler'!$B$2:$B$1001,$A76))</f>
        <v/>
      </c>
      <c r="F76" s="9">
        <f>IF($A76="","",D76-E76)</f>
        <v/>
      </c>
      <c r="G76" s="10">
        <f>IF($A76="","",IF(COUNTIF('Hareketler'!$B$2:$B$1001,$A76)=0,"",SUMPRODUCT(MAX(('Hareketler'!$B$2:$B$1001=$A76)*'Hareketler'!$A$2:$A$1001))))</f>
        <v/>
      </c>
    </row>
    <row r="77">
      <c r="A77" s="8" t="n"/>
      <c r="B77" s="8" t="n"/>
      <c r="C77" s="8" t="n"/>
      <c r="D77" s="9">
        <f>IF($A77="","",SUMIFS('Hareketler'!$D$2:$D$1001,'Hareketler'!$B$2:$B$1001,$A77))</f>
        <v/>
      </c>
      <c r="E77" s="9">
        <f>IF($A77="","",SUMIFS('Hareketler'!$E$2:$E$1001,'Hareketler'!$B$2:$B$1001,$A77))</f>
        <v/>
      </c>
      <c r="F77" s="9">
        <f>IF($A77="","",D77-E77)</f>
        <v/>
      </c>
      <c r="G77" s="10">
        <f>IF($A77="","",IF(COUNTIF('Hareketler'!$B$2:$B$1001,$A77)=0,"",SUMPRODUCT(MAX(('Hareketler'!$B$2:$B$1001=$A77)*'Hareketler'!$A$2:$A$1001))))</f>
        <v/>
      </c>
    </row>
    <row r="78">
      <c r="A78" s="8" t="n"/>
      <c r="B78" s="8" t="n"/>
      <c r="C78" s="8" t="n"/>
      <c r="D78" s="9">
        <f>IF($A78="","",SUMIFS('Hareketler'!$D$2:$D$1001,'Hareketler'!$B$2:$B$1001,$A78))</f>
        <v/>
      </c>
      <c r="E78" s="9">
        <f>IF($A78="","",SUMIFS('Hareketler'!$E$2:$E$1001,'Hareketler'!$B$2:$B$1001,$A78))</f>
        <v/>
      </c>
      <c r="F78" s="9">
        <f>IF($A78="","",D78-E78)</f>
        <v/>
      </c>
      <c r="G78" s="10">
        <f>IF($A78="","",IF(COUNTIF('Hareketler'!$B$2:$B$1001,$A78)=0,"",SUMPRODUCT(MAX(('Hareketler'!$B$2:$B$1001=$A78)*'Hareketler'!$A$2:$A$1001))))</f>
        <v/>
      </c>
    </row>
    <row r="79">
      <c r="A79" s="8" t="n"/>
      <c r="B79" s="8" t="n"/>
      <c r="C79" s="8" t="n"/>
      <c r="D79" s="9">
        <f>IF($A79="","",SUMIFS('Hareketler'!$D$2:$D$1001,'Hareketler'!$B$2:$B$1001,$A79))</f>
        <v/>
      </c>
      <c r="E79" s="9">
        <f>IF($A79="","",SUMIFS('Hareketler'!$E$2:$E$1001,'Hareketler'!$B$2:$B$1001,$A79))</f>
        <v/>
      </c>
      <c r="F79" s="9">
        <f>IF($A79="","",D79-E79)</f>
        <v/>
      </c>
      <c r="G79" s="10">
        <f>IF($A79="","",IF(COUNTIF('Hareketler'!$B$2:$B$1001,$A79)=0,"",SUMPRODUCT(MAX(('Hareketler'!$B$2:$B$1001=$A79)*'Hareketler'!$A$2:$A$1001))))</f>
        <v/>
      </c>
    </row>
    <row r="80">
      <c r="A80" s="8" t="n"/>
      <c r="B80" s="8" t="n"/>
      <c r="C80" s="8" t="n"/>
      <c r="D80" s="9">
        <f>IF($A80="","",SUMIFS('Hareketler'!$D$2:$D$1001,'Hareketler'!$B$2:$B$1001,$A80))</f>
        <v/>
      </c>
      <c r="E80" s="9">
        <f>IF($A80="","",SUMIFS('Hareketler'!$E$2:$E$1001,'Hareketler'!$B$2:$B$1001,$A80))</f>
        <v/>
      </c>
      <c r="F80" s="9">
        <f>IF($A80="","",D80-E80)</f>
        <v/>
      </c>
      <c r="G80" s="10">
        <f>IF($A80="","",IF(COUNTIF('Hareketler'!$B$2:$B$1001,$A80)=0,"",SUMPRODUCT(MAX(('Hareketler'!$B$2:$B$1001=$A80)*'Hareketler'!$A$2:$A$1001))))</f>
        <v/>
      </c>
    </row>
    <row r="81">
      <c r="A81" s="8" t="n"/>
      <c r="B81" s="8" t="n"/>
      <c r="C81" s="8" t="n"/>
      <c r="D81" s="9">
        <f>IF($A81="","",SUMIFS('Hareketler'!$D$2:$D$1001,'Hareketler'!$B$2:$B$1001,$A81))</f>
        <v/>
      </c>
      <c r="E81" s="9">
        <f>IF($A81="","",SUMIFS('Hareketler'!$E$2:$E$1001,'Hareketler'!$B$2:$B$1001,$A81))</f>
        <v/>
      </c>
      <c r="F81" s="9">
        <f>IF($A81="","",D81-E81)</f>
        <v/>
      </c>
      <c r="G81" s="10">
        <f>IF($A81="","",IF(COUNTIF('Hareketler'!$B$2:$B$1001,$A81)=0,"",SUMPRODUCT(MAX(('Hareketler'!$B$2:$B$1001=$A81)*'Hareketler'!$A$2:$A$1001))))</f>
        <v/>
      </c>
    </row>
    <row r="82">
      <c r="A82" s="8" t="n"/>
      <c r="B82" s="8" t="n"/>
      <c r="C82" s="8" t="n"/>
      <c r="D82" s="9">
        <f>IF($A82="","",SUMIFS('Hareketler'!$D$2:$D$1001,'Hareketler'!$B$2:$B$1001,$A82))</f>
        <v/>
      </c>
      <c r="E82" s="9">
        <f>IF($A82="","",SUMIFS('Hareketler'!$E$2:$E$1001,'Hareketler'!$B$2:$B$1001,$A82))</f>
        <v/>
      </c>
      <c r="F82" s="9">
        <f>IF($A82="","",D82-E82)</f>
        <v/>
      </c>
      <c r="G82" s="10">
        <f>IF($A82="","",IF(COUNTIF('Hareketler'!$B$2:$B$1001,$A82)=0,"",SUMPRODUCT(MAX(('Hareketler'!$B$2:$B$1001=$A82)*'Hareketler'!$A$2:$A$1001))))</f>
        <v/>
      </c>
    </row>
    <row r="83">
      <c r="A83" s="8" t="n"/>
      <c r="B83" s="8" t="n"/>
      <c r="C83" s="8" t="n"/>
      <c r="D83" s="9">
        <f>IF($A83="","",SUMIFS('Hareketler'!$D$2:$D$1001,'Hareketler'!$B$2:$B$1001,$A83))</f>
        <v/>
      </c>
      <c r="E83" s="9">
        <f>IF($A83="","",SUMIFS('Hareketler'!$E$2:$E$1001,'Hareketler'!$B$2:$B$1001,$A83))</f>
        <v/>
      </c>
      <c r="F83" s="9">
        <f>IF($A83="","",D83-E83)</f>
        <v/>
      </c>
      <c r="G83" s="10">
        <f>IF($A83="","",IF(COUNTIF('Hareketler'!$B$2:$B$1001,$A83)=0,"",SUMPRODUCT(MAX(('Hareketler'!$B$2:$B$1001=$A83)*'Hareketler'!$A$2:$A$1001))))</f>
        <v/>
      </c>
    </row>
    <row r="84">
      <c r="A84" s="8" t="n"/>
      <c r="B84" s="8" t="n"/>
      <c r="C84" s="8" t="n"/>
      <c r="D84" s="9">
        <f>IF($A84="","",SUMIFS('Hareketler'!$D$2:$D$1001,'Hareketler'!$B$2:$B$1001,$A84))</f>
        <v/>
      </c>
      <c r="E84" s="9">
        <f>IF($A84="","",SUMIFS('Hareketler'!$E$2:$E$1001,'Hareketler'!$B$2:$B$1001,$A84))</f>
        <v/>
      </c>
      <c r="F84" s="9">
        <f>IF($A84="","",D84-E84)</f>
        <v/>
      </c>
      <c r="G84" s="10">
        <f>IF($A84="","",IF(COUNTIF('Hareketler'!$B$2:$B$1001,$A84)=0,"",SUMPRODUCT(MAX(('Hareketler'!$B$2:$B$1001=$A84)*'Hareketler'!$A$2:$A$1001))))</f>
        <v/>
      </c>
    </row>
    <row r="85">
      <c r="A85" s="8" t="n"/>
      <c r="B85" s="8" t="n"/>
      <c r="C85" s="8" t="n"/>
      <c r="D85" s="9">
        <f>IF($A85="","",SUMIFS('Hareketler'!$D$2:$D$1001,'Hareketler'!$B$2:$B$1001,$A85))</f>
        <v/>
      </c>
      <c r="E85" s="9">
        <f>IF($A85="","",SUMIFS('Hareketler'!$E$2:$E$1001,'Hareketler'!$B$2:$B$1001,$A85))</f>
        <v/>
      </c>
      <c r="F85" s="9">
        <f>IF($A85="","",D85-E85)</f>
        <v/>
      </c>
      <c r="G85" s="10">
        <f>IF($A85="","",IF(COUNTIF('Hareketler'!$B$2:$B$1001,$A85)=0,"",SUMPRODUCT(MAX(('Hareketler'!$B$2:$B$1001=$A85)*'Hareketler'!$A$2:$A$1001))))</f>
        <v/>
      </c>
    </row>
    <row r="86">
      <c r="A86" s="8" t="n"/>
      <c r="B86" s="8" t="n"/>
      <c r="C86" s="8" t="n"/>
      <c r="D86" s="9">
        <f>IF($A86="","",SUMIFS('Hareketler'!$D$2:$D$1001,'Hareketler'!$B$2:$B$1001,$A86))</f>
        <v/>
      </c>
      <c r="E86" s="9">
        <f>IF($A86="","",SUMIFS('Hareketler'!$E$2:$E$1001,'Hareketler'!$B$2:$B$1001,$A86))</f>
        <v/>
      </c>
      <c r="F86" s="9">
        <f>IF($A86="","",D86-E86)</f>
        <v/>
      </c>
      <c r="G86" s="10">
        <f>IF($A86="","",IF(COUNTIF('Hareketler'!$B$2:$B$1001,$A86)=0,"",SUMPRODUCT(MAX(('Hareketler'!$B$2:$B$1001=$A86)*'Hareketler'!$A$2:$A$1001))))</f>
        <v/>
      </c>
    </row>
    <row r="87">
      <c r="A87" s="8" t="n"/>
      <c r="B87" s="8" t="n"/>
      <c r="C87" s="8" t="n"/>
      <c r="D87" s="9">
        <f>IF($A87="","",SUMIFS('Hareketler'!$D$2:$D$1001,'Hareketler'!$B$2:$B$1001,$A87))</f>
        <v/>
      </c>
      <c r="E87" s="9">
        <f>IF($A87="","",SUMIFS('Hareketler'!$E$2:$E$1001,'Hareketler'!$B$2:$B$1001,$A87))</f>
        <v/>
      </c>
      <c r="F87" s="9">
        <f>IF($A87="","",D87-E87)</f>
        <v/>
      </c>
      <c r="G87" s="10">
        <f>IF($A87="","",IF(COUNTIF('Hareketler'!$B$2:$B$1001,$A87)=0,"",SUMPRODUCT(MAX(('Hareketler'!$B$2:$B$1001=$A87)*'Hareketler'!$A$2:$A$1001))))</f>
        <v/>
      </c>
    </row>
    <row r="88">
      <c r="A88" s="8" t="n"/>
      <c r="B88" s="8" t="n"/>
      <c r="C88" s="8" t="n"/>
      <c r="D88" s="9">
        <f>IF($A88="","",SUMIFS('Hareketler'!$D$2:$D$1001,'Hareketler'!$B$2:$B$1001,$A88))</f>
        <v/>
      </c>
      <c r="E88" s="9">
        <f>IF($A88="","",SUMIFS('Hareketler'!$E$2:$E$1001,'Hareketler'!$B$2:$B$1001,$A88))</f>
        <v/>
      </c>
      <c r="F88" s="9">
        <f>IF($A88="","",D88-E88)</f>
        <v/>
      </c>
      <c r="G88" s="10">
        <f>IF($A88="","",IF(COUNTIF('Hareketler'!$B$2:$B$1001,$A88)=0,"",SUMPRODUCT(MAX(('Hareketler'!$B$2:$B$1001=$A88)*'Hareketler'!$A$2:$A$1001))))</f>
        <v/>
      </c>
    </row>
    <row r="89">
      <c r="A89" s="8" t="n"/>
      <c r="B89" s="8" t="n"/>
      <c r="C89" s="8" t="n"/>
      <c r="D89" s="9">
        <f>IF($A89="","",SUMIFS('Hareketler'!$D$2:$D$1001,'Hareketler'!$B$2:$B$1001,$A89))</f>
        <v/>
      </c>
      <c r="E89" s="9">
        <f>IF($A89="","",SUMIFS('Hareketler'!$E$2:$E$1001,'Hareketler'!$B$2:$B$1001,$A89))</f>
        <v/>
      </c>
      <c r="F89" s="9">
        <f>IF($A89="","",D89-E89)</f>
        <v/>
      </c>
      <c r="G89" s="10">
        <f>IF($A89="","",IF(COUNTIF('Hareketler'!$B$2:$B$1001,$A89)=0,"",SUMPRODUCT(MAX(('Hareketler'!$B$2:$B$1001=$A89)*'Hareketler'!$A$2:$A$1001))))</f>
        <v/>
      </c>
    </row>
    <row r="90">
      <c r="A90" s="8" t="n"/>
      <c r="B90" s="8" t="n"/>
      <c r="C90" s="8" t="n"/>
      <c r="D90" s="9">
        <f>IF($A90="","",SUMIFS('Hareketler'!$D$2:$D$1001,'Hareketler'!$B$2:$B$1001,$A90))</f>
        <v/>
      </c>
      <c r="E90" s="9">
        <f>IF($A90="","",SUMIFS('Hareketler'!$E$2:$E$1001,'Hareketler'!$B$2:$B$1001,$A90))</f>
        <v/>
      </c>
      <c r="F90" s="9">
        <f>IF($A90="","",D90-E90)</f>
        <v/>
      </c>
      <c r="G90" s="10">
        <f>IF($A90="","",IF(COUNTIF('Hareketler'!$B$2:$B$1001,$A90)=0,"",SUMPRODUCT(MAX(('Hareketler'!$B$2:$B$1001=$A90)*'Hareketler'!$A$2:$A$1001))))</f>
        <v/>
      </c>
    </row>
    <row r="91">
      <c r="A91" s="8" t="n"/>
      <c r="B91" s="8" t="n"/>
      <c r="C91" s="8" t="n"/>
      <c r="D91" s="9">
        <f>IF($A91="","",SUMIFS('Hareketler'!$D$2:$D$1001,'Hareketler'!$B$2:$B$1001,$A91))</f>
        <v/>
      </c>
      <c r="E91" s="9">
        <f>IF($A91="","",SUMIFS('Hareketler'!$E$2:$E$1001,'Hareketler'!$B$2:$B$1001,$A91))</f>
        <v/>
      </c>
      <c r="F91" s="9">
        <f>IF($A91="","",D91-E91)</f>
        <v/>
      </c>
      <c r="G91" s="10">
        <f>IF($A91="","",IF(COUNTIF('Hareketler'!$B$2:$B$1001,$A91)=0,"",SUMPRODUCT(MAX(('Hareketler'!$B$2:$B$1001=$A91)*'Hareketler'!$A$2:$A$1001))))</f>
        <v/>
      </c>
    </row>
    <row r="92">
      <c r="A92" s="8" t="n"/>
      <c r="B92" s="8" t="n"/>
      <c r="C92" s="8" t="n"/>
      <c r="D92" s="9">
        <f>IF($A92="","",SUMIFS('Hareketler'!$D$2:$D$1001,'Hareketler'!$B$2:$B$1001,$A92))</f>
        <v/>
      </c>
      <c r="E92" s="9">
        <f>IF($A92="","",SUMIFS('Hareketler'!$E$2:$E$1001,'Hareketler'!$B$2:$B$1001,$A92))</f>
        <v/>
      </c>
      <c r="F92" s="9">
        <f>IF($A92="","",D92-E92)</f>
        <v/>
      </c>
      <c r="G92" s="10">
        <f>IF($A92="","",IF(COUNTIF('Hareketler'!$B$2:$B$1001,$A92)=0,"",SUMPRODUCT(MAX(('Hareketler'!$B$2:$B$1001=$A92)*'Hareketler'!$A$2:$A$1001))))</f>
        <v/>
      </c>
    </row>
    <row r="93">
      <c r="A93" s="8" t="n"/>
      <c r="B93" s="8" t="n"/>
      <c r="C93" s="8" t="n"/>
      <c r="D93" s="9">
        <f>IF($A93="","",SUMIFS('Hareketler'!$D$2:$D$1001,'Hareketler'!$B$2:$B$1001,$A93))</f>
        <v/>
      </c>
      <c r="E93" s="9">
        <f>IF($A93="","",SUMIFS('Hareketler'!$E$2:$E$1001,'Hareketler'!$B$2:$B$1001,$A93))</f>
        <v/>
      </c>
      <c r="F93" s="9">
        <f>IF($A93="","",D93-E93)</f>
        <v/>
      </c>
      <c r="G93" s="10">
        <f>IF($A93="","",IF(COUNTIF('Hareketler'!$B$2:$B$1001,$A93)=0,"",SUMPRODUCT(MAX(('Hareketler'!$B$2:$B$1001=$A93)*'Hareketler'!$A$2:$A$1001))))</f>
        <v/>
      </c>
    </row>
    <row r="94">
      <c r="A94" s="8" t="n"/>
      <c r="B94" s="8" t="n"/>
      <c r="C94" s="8" t="n"/>
      <c r="D94" s="9">
        <f>IF($A94="","",SUMIFS('Hareketler'!$D$2:$D$1001,'Hareketler'!$B$2:$B$1001,$A94))</f>
        <v/>
      </c>
      <c r="E94" s="9">
        <f>IF($A94="","",SUMIFS('Hareketler'!$E$2:$E$1001,'Hareketler'!$B$2:$B$1001,$A94))</f>
        <v/>
      </c>
      <c r="F94" s="9">
        <f>IF($A94="","",D94-E94)</f>
        <v/>
      </c>
      <c r="G94" s="10">
        <f>IF($A94="","",IF(COUNTIF('Hareketler'!$B$2:$B$1001,$A94)=0,"",SUMPRODUCT(MAX(('Hareketler'!$B$2:$B$1001=$A94)*'Hareketler'!$A$2:$A$1001))))</f>
        <v/>
      </c>
    </row>
    <row r="95">
      <c r="A95" s="8" t="n"/>
      <c r="B95" s="8" t="n"/>
      <c r="C95" s="8" t="n"/>
      <c r="D95" s="9">
        <f>IF($A95="","",SUMIFS('Hareketler'!$D$2:$D$1001,'Hareketler'!$B$2:$B$1001,$A95))</f>
        <v/>
      </c>
      <c r="E95" s="9">
        <f>IF($A95="","",SUMIFS('Hareketler'!$E$2:$E$1001,'Hareketler'!$B$2:$B$1001,$A95))</f>
        <v/>
      </c>
      <c r="F95" s="9">
        <f>IF($A95="","",D95-E95)</f>
        <v/>
      </c>
      <c r="G95" s="10">
        <f>IF($A95="","",IF(COUNTIF('Hareketler'!$B$2:$B$1001,$A95)=0,"",SUMPRODUCT(MAX(('Hareketler'!$B$2:$B$1001=$A95)*'Hareketler'!$A$2:$A$1001))))</f>
        <v/>
      </c>
    </row>
    <row r="96">
      <c r="A96" s="8" t="n"/>
      <c r="B96" s="8" t="n"/>
      <c r="C96" s="8" t="n"/>
      <c r="D96" s="9">
        <f>IF($A96="","",SUMIFS('Hareketler'!$D$2:$D$1001,'Hareketler'!$B$2:$B$1001,$A96))</f>
        <v/>
      </c>
      <c r="E96" s="9">
        <f>IF($A96="","",SUMIFS('Hareketler'!$E$2:$E$1001,'Hareketler'!$B$2:$B$1001,$A96))</f>
        <v/>
      </c>
      <c r="F96" s="9">
        <f>IF($A96="","",D96-E96)</f>
        <v/>
      </c>
      <c r="G96" s="10">
        <f>IF($A96="","",IF(COUNTIF('Hareketler'!$B$2:$B$1001,$A96)=0,"",SUMPRODUCT(MAX(('Hareketler'!$B$2:$B$1001=$A96)*'Hareketler'!$A$2:$A$1001))))</f>
        <v/>
      </c>
    </row>
    <row r="97">
      <c r="A97" s="8" t="n"/>
      <c r="B97" s="8" t="n"/>
      <c r="C97" s="8" t="n"/>
      <c r="D97" s="9">
        <f>IF($A97="","",SUMIFS('Hareketler'!$D$2:$D$1001,'Hareketler'!$B$2:$B$1001,$A97))</f>
        <v/>
      </c>
      <c r="E97" s="9">
        <f>IF($A97="","",SUMIFS('Hareketler'!$E$2:$E$1001,'Hareketler'!$B$2:$B$1001,$A97))</f>
        <v/>
      </c>
      <c r="F97" s="9">
        <f>IF($A97="","",D97-E97)</f>
        <v/>
      </c>
      <c r="G97" s="10">
        <f>IF($A97="","",IF(COUNTIF('Hareketler'!$B$2:$B$1001,$A97)=0,"",SUMPRODUCT(MAX(('Hareketler'!$B$2:$B$1001=$A97)*'Hareketler'!$A$2:$A$1001))))</f>
        <v/>
      </c>
    </row>
    <row r="98">
      <c r="A98" s="8" t="n"/>
      <c r="B98" s="8" t="n"/>
      <c r="C98" s="8" t="n"/>
      <c r="D98" s="9">
        <f>IF($A98="","",SUMIFS('Hareketler'!$D$2:$D$1001,'Hareketler'!$B$2:$B$1001,$A98))</f>
        <v/>
      </c>
      <c r="E98" s="9">
        <f>IF($A98="","",SUMIFS('Hareketler'!$E$2:$E$1001,'Hareketler'!$B$2:$B$1001,$A98))</f>
        <v/>
      </c>
      <c r="F98" s="9">
        <f>IF($A98="","",D98-E98)</f>
        <v/>
      </c>
      <c r="G98" s="10">
        <f>IF($A98="","",IF(COUNTIF('Hareketler'!$B$2:$B$1001,$A98)=0,"",SUMPRODUCT(MAX(('Hareketler'!$B$2:$B$1001=$A98)*'Hareketler'!$A$2:$A$1001))))</f>
        <v/>
      </c>
    </row>
    <row r="99">
      <c r="A99" s="8" t="n"/>
      <c r="B99" s="8" t="n"/>
      <c r="C99" s="8" t="n"/>
      <c r="D99" s="9">
        <f>IF($A99="","",SUMIFS('Hareketler'!$D$2:$D$1001,'Hareketler'!$B$2:$B$1001,$A99))</f>
        <v/>
      </c>
      <c r="E99" s="9">
        <f>IF($A99="","",SUMIFS('Hareketler'!$E$2:$E$1001,'Hareketler'!$B$2:$B$1001,$A99))</f>
        <v/>
      </c>
      <c r="F99" s="9">
        <f>IF($A99="","",D99-E99)</f>
        <v/>
      </c>
      <c r="G99" s="10">
        <f>IF($A99="","",IF(COUNTIF('Hareketler'!$B$2:$B$1001,$A99)=0,"",SUMPRODUCT(MAX(('Hareketler'!$B$2:$B$1001=$A99)*'Hareketler'!$A$2:$A$1001))))</f>
        <v/>
      </c>
    </row>
    <row r="100">
      <c r="A100" s="8" t="n"/>
      <c r="B100" s="8" t="n"/>
      <c r="C100" s="8" t="n"/>
      <c r="D100" s="9">
        <f>IF($A100="","",SUMIFS('Hareketler'!$D$2:$D$1001,'Hareketler'!$B$2:$B$1001,$A100))</f>
        <v/>
      </c>
      <c r="E100" s="9">
        <f>IF($A100="","",SUMIFS('Hareketler'!$E$2:$E$1001,'Hareketler'!$B$2:$B$1001,$A100))</f>
        <v/>
      </c>
      <c r="F100" s="9">
        <f>IF($A100="","",D100-E100)</f>
        <v/>
      </c>
      <c r="G100" s="10">
        <f>IF($A100="","",IF(COUNTIF('Hareketler'!$B$2:$B$1001,$A100)=0,"",SUMPRODUCT(MAX(('Hareketler'!$B$2:$B$1001=$A100)*'Hareketler'!$A$2:$A$1001))))</f>
        <v/>
      </c>
    </row>
    <row r="101">
      <c r="A101" s="8" t="n"/>
      <c r="B101" s="8" t="n"/>
      <c r="C101" s="8" t="n"/>
      <c r="D101" s="9">
        <f>IF($A101="","",SUMIFS('Hareketler'!$D$2:$D$1001,'Hareketler'!$B$2:$B$1001,$A101))</f>
        <v/>
      </c>
      <c r="E101" s="9">
        <f>IF($A101="","",SUMIFS('Hareketler'!$E$2:$E$1001,'Hareketler'!$B$2:$B$1001,$A101))</f>
        <v/>
      </c>
      <c r="F101" s="9">
        <f>IF($A101="","",D101-E101)</f>
        <v/>
      </c>
      <c r="G101" s="10">
        <f>IF($A101="","",IF(COUNTIF('Hareketler'!$B$2:$B$1001,$A101)=0,"",SUMPRODUCT(MAX(('Hareketler'!$B$2:$B$1001=$A101)*'Hareketler'!$A$2:$A$1001))))</f>
        <v/>
      </c>
    </row>
    <row r="102">
      <c r="A102" s="8" t="n"/>
      <c r="B102" s="8" t="n"/>
      <c r="C102" s="8" t="n"/>
      <c r="D102" s="9">
        <f>IF($A102="","",SUMIFS('Hareketler'!$D$2:$D$1001,'Hareketler'!$B$2:$B$1001,$A102))</f>
        <v/>
      </c>
      <c r="E102" s="9">
        <f>IF($A102="","",SUMIFS('Hareketler'!$E$2:$E$1001,'Hareketler'!$B$2:$B$1001,$A102))</f>
        <v/>
      </c>
      <c r="F102" s="9">
        <f>IF($A102="","",D102-E102)</f>
        <v/>
      </c>
      <c r="G102" s="10">
        <f>IF($A102="","",IF(COUNTIF('Hareketler'!$B$2:$B$1001,$A102)=0,"",SUMPRODUCT(MAX(('Hareketler'!$B$2:$B$1001=$A102)*'Hareketler'!$A$2:$A$1001))))</f>
        <v/>
      </c>
    </row>
    <row r="103">
      <c r="A103" s="8" t="n"/>
      <c r="B103" s="8" t="n"/>
      <c r="C103" s="8" t="n"/>
      <c r="D103" s="9">
        <f>IF($A103="","",SUMIFS('Hareketler'!$D$2:$D$1001,'Hareketler'!$B$2:$B$1001,$A103))</f>
        <v/>
      </c>
      <c r="E103" s="9">
        <f>IF($A103="","",SUMIFS('Hareketler'!$E$2:$E$1001,'Hareketler'!$B$2:$B$1001,$A103))</f>
        <v/>
      </c>
      <c r="F103" s="9">
        <f>IF($A103="","",D103-E103)</f>
        <v/>
      </c>
      <c r="G103" s="10">
        <f>IF($A103="","",IF(COUNTIF('Hareketler'!$B$2:$B$1001,$A103)=0,"",SUMPRODUCT(MAX(('Hareketler'!$B$2:$B$1001=$A103)*'Hareketler'!$A$2:$A$1001))))</f>
        <v/>
      </c>
    </row>
    <row r="104">
      <c r="A104" s="8" t="n"/>
      <c r="B104" s="8" t="n"/>
      <c r="C104" s="8" t="n"/>
      <c r="D104" s="9">
        <f>IF($A104="","",SUMIFS('Hareketler'!$D$2:$D$1001,'Hareketler'!$B$2:$B$1001,$A104))</f>
        <v/>
      </c>
      <c r="E104" s="9">
        <f>IF($A104="","",SUMIFS('Hareketler'!$E$2:$E$1001,'Hareketler'!$B$2:$B$1001,$A104))</f>
        <v/>
      </c>
      <c r="F104" s="9">
        <f>IF($A104="","",D104-E104)</f>
        <v/>
      </c>
      <c r="G104" s="10">
        <f>IF($A104="","",IF(COUNTIF('Hareketler'!$B$2:$B$1001,$A104)=0,"",SUMPRODUCT(MAX(('Hareketler'!$B$2:$B$1001=$A104)*'Hareketler'!$A$2:$A$1001))))</f>
        <v/>
      </c>
    </row>
    <row r="105">
      <c r="A105" s="8" t="n"/>
      <c r="B105" s="8" t="n"/>
      <c r="C105" s="8" t="n"/>
      <c r="D105" s="9">
        <f>IF($A105="","",SUMIFS('Hareketler'!$D$2:$D$1001,'Hareketler'!$B$2:$B$1001,$A105))</f>
        <v/>
      </c>
      <c r="E105" s="9">
        <f>IF($A105="","",SUMIFS('Hareketler'!$E$2:$E$1001,'Hareketler'!$B$2:$B$1001,$A105))</f>
        <v/>
      </c>
      <c r="F105" s="9">
        <f>IF($A105="","",D105-E105)</f>
        <v/>
      </c>
      <c r="G105" s="10">
        <f>IF($A105="","",IF(COUNTIF('Hareketler'!$B$2:$B$1001,$A105)=0,"",SUMPRODUCT(MAX(('Hareketler'!$B$2:$B$1001=$A105)*'Hareketler'!$A$2:$A$1001))))</f>
        <v/>
      </c>
    </row>
    <row r="106">
      <c r="A106" s="8" t="n"/>
      <c r="B106" s="8" t="n"/>
      <c r="C106" s="8" t="n"/>
      <c r="D106" s="9">
        <f>IF($A106="","",SUMIFS('Hareketler'!$D$2:$D$1001,'Hareketler'!$B$2:$B$1001,$A106))</f>
        <v/>
      </c>
      <c r="E106" s="9">
        <f>IF($A106="","",SUMIFS('Hareketler'!$E$2:$E$1001,'Hareketler'!$B$2:$B$1001,$A106))</f>
        <v/>
      </c>
      <c r="F106" s="9">
        <f>IF($A106="","",D106-E106)</f>
        <v/>
      </c>
      <c r="G106" s="10">
        <f>IF($A106="","",IF(COUNTIF('Hareketler'!$B$2:$B$1001,$A106)=0,"",SUMPRODUCT(MAX(('Hareketler'!$B$2:$B$1001=$A106)*'Hareketler'!$A$2:$A$1001))))</f>
        <v/>
      </c>
    </row>
    <row r="107">
      <c r="A107" s="8" t="n"/>
      <c r="B107" s="8" t="n"/>
      <c r="C107" s="8" t="n"/>
      <c r="D107" s="9">
        <f>IF($A107="","",SUMIFS('Hareketler'!$D$2:$D$1001,'Hareketler'!$B$2:$B$1001,$A107))</f>
        <v/>
      </c>
      <c r="E107" s="9">
        <f>IF($A107="","",SUMIFS('Hareketler'!$E$2:$E$1001,'Hareketler'!$B$2:$B$1001,$A107))</f>
        <v/>
      </c>
      <c r="F107" s="9">
        <f>IF($A107="","",D107-E107)</f>
        <v/>
      </c>
      <c r="G107" s="10">
        <f>IF($A107="","",IF(COUNTIF('Hareketler'!$B$2:$B$1001,$A107)=0,"",SUMPRODUCT(MAX(('Hareketler'!$B$2:$B$1001=$A107)*'Hareketler'!$A$2:$A$1001))))</f>
        <v/>
      </c>
    </row>
    <row r="108">
      <c r="A108" s="8" t="n"/>
      <c r="B108" s="8" t="n"/>
      <c r="C108" s="8" t="n"/>
      <c r="D108" s="9">
        <f>IF($A108="","",SUMIFS('Hareketler'!$D$2:$D$1001,'Hareketler'!$B$2:$B$1001,$A108))</f>
        <v/>
      </c>
      <c r="E108" s="9">
        <f>IF($A108="","",SUMIFS('Hareketler'!$E$2:$E$1001,'Hareketler'!$B$2:$B$1001,$A108))</f>
        <v/>
      </c>
      <c r="F108" s="9">
        <f>IF($A108="","",D108-E108)</f>
        <v/>
      </c>
      <c r="G108" s="10">
        <f>IF($A108="","",IF(COUNTIF('Hareketler'!$B$2:$B$1001,$A108)=0,"",SUMPRODUCT(MAX(('Hareketler'!$B$2:$B$1001=$A108)*'Hareketler'!$A$2:$A$1001))))</f>
        <v/>
      </c>
    </row>
    <row r="109">
      <c r="A109" s="8" t="n"/>
      <c r="B109" s="8" t="n"/>
      <c r="C109" s="8" t="n"/>
      <c r="D109" s="9">
        <f>IF($A109="","",SUMIFS('Hareketler'!$D$2:$D$1001,'Hareketler'!$B$2:$B$1001,$A109))</f>
        <v/>
      </c>
      <c r="E109" s="9">
        <f>IF($A109="","",SUMIFS('Hareketler'!$E$2:$E$1001,'Hareketler'!$B$2:$B$1001,$A109))</f>
        <v/>
      </c>
      <c r="F109" s="9">
        <f>IF($A109="","",D109-E109)</f>
        <v/>
      </c>
      <c r="G109" s="10">
        <f>IF($A109="","",IF(COUNTIF('Hareketler'!$B$2:$B$1001,$A109)=0,"",SUMPRODUCT(MAX(('Hareketler'!$B$2:$B$1001=$A109)*'Hareketler'!$A$2:$A$1001))))</f>
        <v/>
      </c>
    </row>
    <row r="110">
      <c r="A110" s="8" t="n"/>
      <c r="B110" s="8" t="n"/>
      <c r="C110" s="8" t="n"/>
      <c r="D110" s="9">
        <f>IF($A110="","",SUMIFS('Hareketler'!$D$2:$D$1001,'Hareketler'!$B$2:$B$1001,$A110))</f>
        <v/>
      </c>
      <c r="E110" s="9">
        <f>IF($A110="","",SUMIFS('Hareketler'!$E$2:$E$1001,'Hareketler'!$B$2:$B$1001,$A110))</f>
        <v/>
      </c>
      <c r="F110" s="9">
        <f>IF($A110="","",D110-E110)</f>
        <v/>
      </c>
      <c r="G110" s="10">
        <f>IF($A110="","",IF(COUNTIF('Hareketler'!$B$2:$B$1001,$A110)=0,"",SUMPRODUCT(MAX(('Hareketler'!$B$2:$B$1001=$A110)*'Hareketler'!$A$2:$A$1001))))</f>
        <v/>
      </c>
    </row>
    <row r="111">
      <c r="A111" s="8" t="n"/>
      <c r="B111" s="8" t="n"/>
      <c r="C111" s="8" t="n"/>
      <c r="D111" s="9">
        <f>IF($A111="","",SUMIFS('Hareketler'!$D$2:$D$1001,'Hareketler'!$B$2:$B$1001,$A111))</f>
        <v/>
      </c>
      <c r="E111" s="9">
        <f>IF($A111="","",SUMIFS('Hareketler'!$E$2:$E$1001,'Hareketler'!$B$2:$B$1001,$A111))</f>
        <v/>
      </c>
      <c r="F111" s="9">
        <f>IF($A111="","",D111-E111)</f>
        <v/>
      </c>
      <c r="G111" s="10">
        <f>IF($A111="","",IF(COUNTIF('Hareketler'!$B$2:$B$1001,$A111)=0,"",SUMPRODUCT(MAX(('Hareketler'!$B$2:$B$1001=$A111)*'Hareketler'!$A$2:$A$1001))))</f>
        <v/>
      </c>
    </row>
    <row r="112">
      <c r="A112" s="8" t="n"/>
      <c r="B112" s="8" t="n"/>
      <c r="C112" s="8" t="n"/>
      <c r="D112" s="9">
        <f>IF($A112="","",SUMIFS('Hareketler'!$D$2:$D$1001,'Hareketler'!$B$2:$B$1001,$A112))</f>
        <v/>
      </c>
      <c r="E112" s="9">
        <f>IF($A112="","",SUMIFS('Hareketler'!$E$2:$E$1001,'Hareketler'!$B$2:$B$1001,$A112))</f>
        <v/>
      </c>
      <c r="F112" s="9">
        <f>IF($A112="","",D112-E112)</f>
        <v/>
      </c>
      <c r="G112" s="10">
        <f>IF($A112="","",IF(COUNTIF('Hareketler'!$B$2:$B$1001,$A112)=0,"",SUMPRODUCT(MAX(('Hareketler'!$B$2:$B$1001=$A112)*'Hareketler'!$A$2:$A$1001))))</f>
        <v/>
      </c>
    </row>
    <row r="113">
      <c r="A113" s="8" t="n"/>
      <c r="B113" s="8" t="n"/>
      <c r="C113" s="8" t="n"/>
      <c r="D113" s="9">
        <f>IF($A113="","",SUMIFS('Hareketler'!$D$2:$D$1001,'Hareketler'!$B$2:$B$1001,$A113))</f>
        <v/>
      </c>
      <c r="E113" s="9">
        <f>IF($A113="","",SUMIFS('Hareketler'!$E$2:$E$1001,'Hareketler'!$B$2:$B$1001,$A113))</f>
        <v/>
      </c>
      <c r="F113" s="9">
        <f>IF($A113="","",D113-E113)</f>
        <v/>
      </c>
      <c r="G113" s="10">
        <f>IF($A113="","",IF(COUNTIF('Hareketler'!$B$2:$B$1001,$A113)=0,"",SUMPRODUCT(MAX(('Hareketler'!$B$2:$B$1001=$A113)*'Hareketler'!$A$2:$A$1001))))</f>
        <v/>
      </c>
    </row>
    <row r="114">
      <c r="A114" s="8" t="n"/>
      <c r="B114" s="8" t="n"/>
      <c r="C114" s="8" t="n"/>
      <c r="D114" s="9">
        <f>IF($A114="","",SUMIFS('Hareketler'!$D$2:$D$1001,'Hareketler'!$B$2:$B$1001,$A114))</f>
        <v/>
      </c>
      <c r="E114" s="9">
        <f>IF($A114="","",SUMIFS('Hareketler'!$E$2:$E$1001,'Hareketler'!$B$2:$B$1001,$A114))</f>
        <v/>
      </c>
      <c r="F114" s="9">
        <f>IF($A114="","",D114-E114)</f>
        <v/>
      </c>
      <c r="G114" s="10">
        <f>IF($A114="","",IF(COUNTIF('Hareketler'!$B$2:$B$1001,$A114)=0,"",SUMPRODUCT(MAX(('Hareketler'!$B$2:$B$1001=$A114)*'Hareketler'!$A$2:$A$1001))))</f>
        <v/>
      </c>
    </row>
    <row r="115">
      <c r="A115" s="8" t="n"/>
      <c r="B115" s="8" t="n"/>
      <c r="C115" s="8" t="n"/>
      <c r="D115" s="9">
        <f>IF($A115="","",SUMIFS('Hareketler'!$D$2:$D$1001,'Hareketler'!$B$2:$B$1001,$A115))</f>
        <v/>
      </c>
      <c r="E115" s="9">
        <f>IF($A115="","",SUMIFS('Hareketler'!$E$2:$E$1001,'Hareketler'!$B$2:$B$1001,$A115))</f>
        <v/>
      </c>
      <c r="F115" s="9">
        <f>IF($A115="","",D115-E115)</f>
        <v/>
      </c>
      <c r="G115" s="10">
        <f>IF($A115="","",IF(COUNTIF('Hareketler'!$B$2:$B$1001,$A115)=0,"",SUMPRODUCT(MAX(('Hareketler'!$B$2:$B$1001=$A115)*'Hareketler'!$A$2:$A$1001))))</f>
        <v/>
      </c>
    </row>
    <row r="116">
      <c r="A116" s="8" t="n"/>
      <c r="B116" s="8" t="n"/>
      <c r="C116" s="8" t="n"/>
      <c r="D116" s="9">
        <f>IF($A116="","",SUMIFS('Hareketler'!$D$2:$D$1001,'Hareketler'!$B$2:$B$1001,$A116))</f>
        <v/>
      </c>
      <c r="E116" s="9">
        <f>IF($A116="","",SUMIFS('Hareketler'!$E$2:$E$1001,'Hareketler'!$B$2:$B$1001,$A116))</f>
        <v/>
      </c>
      <c r="F116" s="9">
        <f>IF($A116="","",D116-E116)</f>
        <v/>
      </c>
      <c r="G116" s="10">
        <f>IF($A116="","",IF(COUNTIF('Hareketler'!$B$2:$B$1001,$A116)=0,"",SUMPRODUCT(MAX(('Hareketler'!$B$2:$B$1001=$A116)*'Hareketler'!$A$2:$A$1001))))</f>
        <v/>
      </c>
    </row>
    <row r="117">
      <c r="A117" s="8" t="n"/>
      <c r="B117" s="8" t="n"/>
      <c r="C117" s="8" t="n"/>
      <c r="D117" s="9">
        <f>IF($A117="","",SUMIFS('Hareketler'!$D$2:$D$1001,'Hareketler'!$B$2:$B$1001,$A117))</f>
        <v/>
      </c>
      <c r="E117" s="9">
        <f>IF($A117="","",SUMIFS('Hareketler'!$E$2:$E$1001,'Hareketler'!$B$2:$B$1001,$A117))</f>
        <v/>
      </c>
      <c r="F117" s="9">
        <f>IF($A117="","",D117-E117)</f>
        <v/>
      </c>
      <c r="G117" s="10">
        <f>IF($A117="","",IF(COUNTIF('Hareketler'!$B$2:$B$1001,$A117)=0,"",SUMPRODUCT(MAX(('Hareketler'!$B$2:$B$1001=$A117)*'Hareketler'!$A$2:$A$1001))))</f>
        <v/>
      </c>
    </row>
    <row r="118">
      <c r="A118" s="8" t="n"/>
      <c r="B118" s="8" t="n"/>
      <c r="C118" s="8" t="n"/>
      <c r="D118" s="9">
        <f>IF($A118="","",SUMIFS('Hareketler'!$D$2:$D$1001,'Hareketler'!$B$2:$B$1001,$A118))</f>
        <v/>
      </c>
      <c r="E118" s="9">
        <f>IF($A118="","",SUMIFS('Hareketler'!$E$2:$E$1001,'Hareketler'!$B$2:$B$1001,$A118))</f>
        <v/>
      </c>
      <c r="F118" s="9">
        <f>IF($A118="","",D118-E118)</f>
        <v/>
      </c>
      <c r="G118" s="10">
        <f>IF($A118="","",IF(COUNTIF('Hareketler'!$B$2:$B$1001,$A118)=0,"",SUMPRODUCT(MAX(('Hareketler'!$B$2:$B$1001=$A118)*'Hareketler'!$A$2:$A$1001))))</f>
        <v/>
      </c>
    </row>
    <row r="119">
      <c r="A119" s="8" t="n"/>
      <c r="B119" s="8" t="n"/>
      <c r="C119" s="8" t="n"/>
      <c r="D119" s="9">
        <f>IF($A119="","",SUMIFS('Hareketler'!$D$2:$D$1001,'Hareketler'!$B$2:$B$1001,$A119))</f>
        <v/>
      </c>
      <c r="E119" s="9">
        <f>IF($A119="","",SUMIFS('Hareketler'!$E$2:$E$1001,'Hareketler'!$B$2:$B$1001,$A119))</f>
        <v/>
      </c>
      <c r="F119" s="9">
        <f>IF($A119="","",D119-E119)</f>
        <v/>
      </c>
      <c r="G119" s="10">
        <f>IF($A119="","",IF(COUNTIF('Hareketler'!$B$2:$B$1001,$A119)=0,"",SUMPRODUCT(MAX(('Hareketler'!$B$2:$B$1001=$A119)*'Hareketler'!$A$2:$A$1001))))</f>
        <v/>
      </c>
    </row>
    <row r="120">
      <c r="A120" s="8" t="n"/>
      <c r="B120" s="8" t="n"/>
      <c r="C120" s="8" t="n"/>
      <c r="D120" s="9">
        <f>IF($A120="","",SUMIFS('Hareketler'!$D$2:$D$1001,'Hareketler'!$B$2:$B$1001,$A120))</f>
        <v/>
      </c>
      <c r="E120" s="9">
        <f>IF($A120="","",SUMIFS('Hareketler'!$E$2:$E$1001,'Hareketler'!$B$2:$B$1001,$A120))</f>
        <v/>
      </c>
      <c r="F120" s="9">
        <f>IF($A120="","",D120-E120)</f>
        <v/>
      </c>
      <c r="G120" s="10">
        <f>IF($A120="","",IF(COUNTIF('Hareketler'!$B$2:$B$1001,$A120)=0,"",SUMPRODUCT(MAX(('Hareketler'!$B$2:$B$1001=$A120)*'Hareketler'!$A$2:$A$1001))))</f>
        <v/>
      </c>
    </row>
    <row r="121">
      <c r="A121" s="8" t="n"/>
      <c r="B121" s="8" t="n"/>
      <c r="C121" s="8" t="n"/>
      <c r="D121" s="9">
        <f>IF($A121="","",SUMIFS('Hareketler'!$D$2:$D$1001,'Hareketler'!$B$2:$B$1001,$A121))</f>
        <v/>
      </c>
      <c r="E121" s="9">
        <f>IF($A121="","",SUMIFS('Hareketler'!$E$2:$E$1001,'Hareketler'!$B$2:$B$1001,$A121))</f>
        <v/>
      </c>
      <c r="F121" s="9">
        <f>IF($A121="","",D121-E121)</f>
        <v/>
      </c>
      <c r="G121" s="10">
        <f>IF($A121="","",IF(COUNTIF('Hareketler'!$B$2:$B$1001,$A121)=0,"",SUMPRODUCT(MAX(('Hareketler'!$B$2:$B$1001=$A121)*'Hareketler'!$A$2:$A$1001))))</f>
        <v/>
      </c>
    </row>
    <row r="122">
      <c r="A122" s="8" t="n"/>
      <c r="B122" s="8" t="n"/>
      <c r="C122" s="8" t="n"/>
      <c r="D122" s="9">
        <f>IF($A122="","",SUMIFS('Hareketler'!$D$2:$D$1001,'Hareketler'!$B$2:$B$1001,$A122))</f>
        <v/>
      </c>
      <c r="E122" s="9">
        <f>IF($A122="","",SUMIFS('Hareketler'!$E$2:$E$1001,'Hareketler'!$B$2:$B$1001,$A122))</f>
        <v/>
      </c>
      <c r="F122" s="9">
        <f>IF($A122="","",D122-E122)</f>
        <v/>
      </c>
      <c r="G122" s="10">
        <f>IF($A122="","",IF(COUNTIF('Hareketler'!$B$2:$B$1001,$A122)=0,"",SUMPRODUCT(MAX(('Hareketler'!$B$2:$B$1001=$A122)*'Hareketler'!$A$2:$A$1001))))</f>
        <v/>
      </c>
    </row>
    <row r="123">
      <c r="A123" s="8" t="n"/>
      <c r="B123" s="8" t="n"/>
      <c r="C123" s="8" t="n"/>
      <c r="D123" s="9">
        <f>IF($A123="","",SUMIFS('Hareketler'!$D$2:$D$1001,'Hareketler'!$B$2:$B$1001,$A123))</f>
        <v/>
      </c>
      <c r="E123" s="9">
        <f>IF($A123="","",SUMIFS('Hareketler'!$E$2:$E$1001,'Hareketler'!$B$2:$B$1001,$A123))</f>
        <v/>
      </c>
      <c r="F123" s="9">
        <f>IF($A123="","",D123-E123)</f>
        <v/>
      </c>
      <c r="G123" s="10">
        <f>IF($A123="","",IF(COUNTIF('Hareketler'!$B$2:$B$1001,$A123)=0,"",SUMPRODUCT(MAX(('Hareketler'!$B$2:$B$1001=$A123)*'Hareketler'!$A$2:$A$1001))))</f>
        <v/>
      </c>
    </row>
    <row r="124">
      <c r="A124" s="8" t="n"/>
      <c r="B124" s="8" t="n"/>
      <c r="C124" s="8" t="n"/>
      <c r="D124" s="9">
        <f>IF($A124="","",SUMIFS('Hareketler'!$D$2:$D$1001,'Hareketler'!$B$2:$B$1001,$A124))</f>
        <v/>
      </c>
      <c r="E124" s="9">
        <f>IF($A124="","",SUMIFS('Hareketler'!$E$2:$E$1001,'Hareketler'!$B$2:$B$1001,$A124))</f>
        <v/>
      </c>
      <c r="F124" s="9">
        <f>IF($A124="","",D124-E124)</f>
        <v/>
      </c>
      <c r="G124" s="10">
        <f>IF($A124="","",IF(COUNTIF('Hareketler'!$B$2:$B$1001,$A124)=0,"",SUMPRODUCT(MAX(('Hareketler'!$B$2:$B$1001=$A124)*'Hareketler'!$A$2:$A$1001))))</f>
        <v/>
      </c>
    </row>
    <row r="125">
      <c r="A125" s="8" t="n"/>
      <c r="B125" s="8" t="n"/>
      <c r="C125" s="8" t="n"/>
      <c r="D125" s="9">
        <f>IF($A125="","",SUMIFS('Hareketler'!$D$2:$D$1001,'Hareketler'!$B$2:$B$1001,$A125))</f>
        <v/>
      </c>
      <c r="E125" s="9">
        <f>IF($A125="","",SUMIFS('Hareketler'!$E$2:$E$1001,'Hareketler'!$B$2:$B$1001,$A125))</f>
        <v/>
      </c>
      <c r="F125" s="9">
        <f>IF($A125="","",D125-E125)</f>
        <v/>
      </c>
      <c r="G125" s="10">
        <f>IF($A125="","",IF(COUNTIF('Hareketler'!$B$2:$B$1001,$A125)=0,"",SUMPRODUCT(MAX(('Hareketler'!$B$2:$B$1001=$A125)*'Hareketler'!$A$2:$A$1001))))</f>
        <v/>
      </c>
    </row>
    <row r="126">
      <c r="A126" s="8" t="n"/>
      <c r="B126" s="8" t="n"/>
      <c r="C126" s="8" t="n"/>
      <c r="D126" s="9">
        <f>IF($A126="","",SUMIFS('Hareketler'!$D$2:$D$1001,'Hareketler'!$B$2:$B$1001,$A126))</f>
        <v/>
      </c>
      <c r="E126" s="9">
        <f>IF($A126="","",SUMIFS('Hareketler'!$E$2:$E$1001,'Hareketler'!$B$2:$B$1001,$A126))</f>
        <v/>
      </c>
      <c r="F126" s="9">
        <f>IF($A126="","",D126-E126)</f>
        <v/>
      </c>
      <c r="G126" s="10">
        <f>IF($A126="","",IF(COUNTIF('Hareketler'!$B$2:$B$1001,$A126)=0,"",SUMPRODUCT(MAX(('Hareketler'!$B$2:$B$1001=$A126)*'Hareketler'!$A$2:$A$1001))))</f>
        <v/>
      </c>
    </row>
    <row r="127">
      <c r="A127" s="8" t="n"/>
      <c r="B127" s="8" t="n"/>
      <c r="C127" s="8" t="n"/>
      <c r="D127" s="9">
        <f>IF($A127="","",SUMIFS('Hareketler'!$D$2:$D$1001,'Hareketler'!$B$2:$B$1001,$A127))</f>
        <v/>
      </c>
      <c r="E127" s="9">
        <f>IF($A127="","",SUMIFS('Hareketler'!$E$2:$E$1001,'Hareketler'!$B$2:$B$1001,$A127))</f>
        <v/>
      </c>
      <c r="F127" s="9">
        <f>IF($A127="","",D127-E127)</f>
        <v/>
      </c>
      <c r="G127" s="10">
        <f>IF($A127="","",IF(COUNTIF('Hareketler'!$B$2:$B$1001,$A127)=0,"",SUMPRODUCT(MAX(('Hareketler'!$B$2:$B$1001=$A127)*'Hareketler'!$A$2:$A$1001))))</f>
        <v/>
      </c>
    </row>
    <row r="128">
      <c r="A128" s="8" t="n"/>
      <c r="B128" s="8" t="n"/>
      <c r="C128" s="8" t="n"/>
      <c r="D128" s="9">
        <f>IF($A128="","",SUMIFS('Hareketler'!$D$2:$D$1001,'Hareketler'!$B$2:$B$1001,$A128))</f>
        <v/>
      </c>
      <c r="E128" s="9">
        <f>IF($A128="","",SUMIFS('Hareketler'!$E$2:$E$1001,'Hareketler'!$B$2:$B$1001,$A128))</f>
        <v/>
      </c>
      <c r="F128" s="9">
        <f>IF($A128="","",D128-E128)</f>
        <v/>
      </c>
      <c r="G128" s="10">
        <f>IF($A128="","",IF(COUNTIF('Hareketler'!$B$2:$B$1001,$A128)=0,"",SUMPRODUCT(MAX(('Hareketler'!$B$2:$B$1001=$A128)*'Hareketler'!$A$2:$A$1001))))</f>
        <v/>
      </c>
    </row>
    <row r="129">
      <c r="A129" s="8" t="n"/>
      <c r="B129" s="8" t="n"/>
      <c r="C129" s="8" t="n"/>
      <c r="D129" s="9">
        <f>IF($A129="","",SUMIFS('Hareketler'!$D$2:$D$1001,'Hareketler'!$B$2:$B$1001,$A129))</f>
        <v/>
      </c>
      <c r="E129" s="9">
        <f>IF($A129="","",SUMIFS('Hareketler'!$E$2:$E$1001,'Hareketler'!$B$2:$B$1001,$A129))</f>
        <v/>
      </c>
      <c r="F129" s="9">
        <f>IF($A129="","",D129-E129)</f>
        <v/>
      </c>
      <c r="G129" s="10">
        <f>IF($A129="","",IF(COUNTIF('Hareketler'!$B$2:$B$1001,$A129)=0,"",SUMPRODUCT(MAX(('Hareketler'!$B$2:$B$1001=$A129)*'Hareketler'!$A$2:$A$1001))))</f>
        <v/>
      </c>
    </row>
    <row r="130">
      <c r="A130" s="8" t="n"/>
      <c r="B130" s="8" t="n"/>
      <c r="C130" s="8" t="n"/>
      <c r="D130" s="9">
        <f>IF($A130="","",SUMIFS('Hareketler'!$D$2:$D$1001,'Hareketler'!$B$2:$B$1001,$A130))</f>
        <v/>
      </c>
      <c r="E130" s="9">
        <f>IF($A130="","",SUMIFS('Hareketler'!$E$2:$E$1001,'Hareketler'!$B$2:$B$1001,$A130))</f>
        <v/>
      </c>
      <c r="F130" s="9">
        <f>IF($A130="","",D130-E130)</f>
        <v/>
      </c>
      <c r="G130" s="10">
        <f>IF($A130="","",IF(COUNTIF('Hareketler'!$B$2:$B$1001,$A130)=0,"",SUMPRODUCT(MAX(('Hareketler'!$B$2:$B$1001=$A130)*'Hareketler'!$A$2:$A$1001))))</f>
        <v/>
      </c>
    </row>
    <row r="131">
      <c r="A131" s="8" t="n"/>
      <c r="B131" s="8" t="n"/>
      <c r="C131" s="8" t="n"/>
      <c r="D131" s="9">
        <f>IF($A131="","",SUMIFS('Hareketler'!$D$2:$D$1001,'Hareketler'!$B$2:$B$1001,$A131))</f>
        <v/>
      </c>
      <c r="E131" s="9">
        <f>IF($A131="","",SUMIFS('Hareketler'!$E$2:$E$1001,'Hareketler'!$B$2:$B$1001,$A131))</f>
        <v/>
      </c>
      <c r="F131" s="9">
        <f>IF($A131="","",D131-E131)</f>
        <v/>
      </c>
      <c r="G131" s="10">
        <f>IF($A131="","",IF(COUNTIF('Hareketler'!$B$2:$B$1001,$A131)=0,"",SUMPRODUCT(MAX(('Hareketler'!$B$2:$B$1001=$A131)*'Hareketler'!$A$2:$A$1001))))</f>
        <v/>
      </c>
    </row>
    <row r="132">
      <c r="A132" s="8" t="n"/>
      <c r="B132" s="8" t="n"/>
      <c r="C132" s="8" t="n"/>
      <c r="D132" s="9">
        <f>IF($A132="","",SUMIFS('Hareketler'!$D$2:$D$1001,'Hareketler'!$B$2:$B$1001,$A132))</f>
        <v/>
      </c>
      <c r="E132" s="9">
        <f>IF($A132="","",SUMIFS('Hareketler'!$E$2:$E$1001,'Hareketler'!$B$2:$B$1001,$A132))</f>
        <v/>
      </c>
      <c r="F132" s="9">
        <f>IF($A132="","",D132-E132)</f>
        <v/>
      </c>
      <c r="G132" s="10">
        <f>IF($A132="","",IF(COUNTIF('Hareketler'!$B$2:$B$1001,$A132)=0,"",SUMPRODUCT(MAX(('Hareketler'!$B$2:$B$1001=$A132)*'Hareketler'!$A$2:$A$1001))))</f>
        <v/>
      </c>
    </row>
    <row r="133">
      <c r="A133" s="8" t="n"/>
      <c r="B133" s="8" t="n"/>
      <c r="C133" s="8" t="n"/>
      <c r="D133" s="9">
        <f>IF($A133="","",SUMIFS('Hareketler'!$D$2:$D$1001,'Hareketler'!$B$2:$B$1001,$A133))</f>
        <v/>
      </c>
      <c r="E133" s="9">
        <f>IF($A133="","",SUMIFS('Hareketler'!$E$2:$E$1001,'Hareketler'!$B$2:$B$1001,$A133))</f>
        <v/>
      </c>
      <c r="F133" s="9">
        <f>IF($A133="","",D133-E133)</f>
        <v/>
      </c>
      <c r="G133" s="10">
        <f>IF($A133="","",IF(COUNTIF('Hareketler'!$B$2:$B$1001,$A133)=0,"",SUMPRODUCT(MAX(('Hareketler'!$B$2:$B$1001=$A133)*'Hareketler'!$A$2:$A$1001))))</f>
        <v/>
      </c>
    </row>
    <row r="134">
      <c r="A134" s="8" t="n"/>
      <c r="B134" s="8" t="n"/>
      <c r="C134" s="8" t="n"/>
      <c r="D134" s="9">
        <f>IF($A134="","",SUMIFS('Hareketler'!$D$2:$D$1001,'Hareketler'!$B$2:$B$1001,$A134))</f>
        <v/>
      </c>
      <c r="E134" s="9">
        <f>IF($A134="","",SUMIFS('Hareketler'!$E$2:$E$1001,'Hareketler'!$B$2:$B$1001,$A134))</f>
        <v/>
      </c>
      <c r="F134" s="9">
        <f>IF($A134="","",D134-E134)</f>
        <v/>
      </c>
      <c r="G134" s="10">
        <f>IF($A134="","",IF(COUNTIF('Hareketler'!$B$2:$B$1001,$A134)=0,"",SUMPRODUCT(MAX(('Hareketler'!$B$2:$B$1001=$A134)*'Hareketler'!$A$2:$A$1001))))</f>
        <v/>
      </c>
    </row>
    <row r="135">
      <c r="A135" s="8" t="n"/>
      <c r="B135" s="8" t="n"/>
      <c r="C135" s="8" t="n"/>
      <c r="D135" s="9">
        <f>IF($A135="","",SUMIFS('Hareketler'!$D$2:$D$1001,'Hareketler'!$B$2:$B$1001,$A135))</f>
        <v/>
      </c>
      <c r="E135" s="9">
        <f>IF($A135="","",SUMIFS('Hareketler'!$E$2:$E$1001,'Hareketler'!$B$2:$B$1001,$A135))</f>
        <v/>
      </c>
      <c r="F135" s="9">
        <f>IF($A135="","",D135-E135)</f>
        <v/>
      </c>
      <c r="G135" s="10">
        <f>IF($A135="","",IF(COUNTIF('Hareketler'!$B$2:$B$1001,$A135)=0,"",SUMPRODUCT(MAX(('Hareketler'!$B$2:$B$1001=$A135)*'Hareketler'!$A$2:$A$1001))))</f>
        <v/>
      </c>
    </row>
    <row r="136">
      <c r="A136" s="8" t="n"/>
      <c r="B136" s="8" t="n"/>
      <c r="C136" s="8" t="n"/>
      <c r="D136" s="9">
        <f>IF($A136="","",SUMIFS('Hareketler'!$D$2:$D$1001,'Hareketler'!$B$2:$B$1001,$A136))</f>
        <v/>
      </c>
      <c r="E136" s="9">
        <f>IF($A136="","",SUMIFS('Hareketler'!$E$2:$E$1001,'Hareketler'!$B$2:$B$1001,$A136))</f>
        <v/>
      </c>
      <c r="F136" s="9">
        <f>IF($A136="","",D136-E136)</f>
        <v/>
      </c>
      <c r="G136" s="10">
        <f>IF($A136="","",IF(COUNTIF('Hareketler'!$B$2:$B$1001,$A136)=0,"",SUMPRODUCT(MAX(('Hareketler'!$B$2:$B$1001=$A136)*'Hareketler'!$A$2:$A$1001))))</f>
        <v/>
      </c>
    </row>
    <row r="137">
      <c r="A137" s="8" t="n"/>
      <c r="B137" s="8" t="n"/>
      <c r="C137" s="8" t="n"/>
      <c r="D137" s="9">
        <f>IF($A137="","",SUMIFS('Hareketler'!$D$2:$D$1001,'Hareketler'!$B$2:$B$1001,$A137))</f>
        <v/>
      </c>
      <c r="E137" s="9">
        <f>IF($A137="","",SUMIFS('Hareketler'!$E$2:$E$1001,'Hareketler'!$B$2:$B$1001,$A137))</f>
        <v/>
      </c>
      <c r="F137" s="9">
        <f>IF($A137="","",D137-E137)</f>
        <v/>
      </c>
      <c r="G137" s="10">
        <f>IF($A137="","",IF(COUNTIF('Hareketler'!$B$2:$B$1001,$A137)=0,"",SUMPRODUCT(MAX(('Hareketler'!$B$2:$B$1001=$A137)*'Hareketler'!$A$2:$A$1001))))</f>
        <v/>
      </c>
    </row>
    <row r="138">
      <c r="A138" s="8" t="n"/>
      <c r="B138" s="8" t="n"/>
      <c r="C138" s="8" t="n"/>
      <c r="D138" s="9">
        <f>IF($A138="","",SUMIFS('Hareketler'!$D$2:$D$1001,'Hareketler'!$B$2:$B$1001,$A138))</f>
        <v/>
      </c>
      <c r="E138" s="9">
        <f>IF($A138="","",SUMIFS('Hareketler'!$E$2:$E$1001,'Hareketler'!$B$2:$B$1001,$A138))</f>
        <v/>
      </c>
      <c r="F138" s="9">
        <f>IF($A138="","",D138-E138)</f>
        <v/>
      </c>
      <c r="G138" s="10">
        <f>IF($A138="","",IF(COUNTIF('Hareketler'!$B$2:$B$1001,$A138)=0,"",SUMPRODUCT(MAX(('Hareketler'!$B$2:$B$1001=$A138)*'Hareketler'!$A$2:$A$1001))))</f>
        <v/>
      </c>
    </row>
    <row r="139">
      <c r="A139" s="8" t="n"/>
      <c r="B139" s="8" t="n"/>
      <c r="C139" s="8" t="n"/>
      <c r="D139" s="9">
        <f>IF($A139="","",SUMIFS('Hareketler'!$D$2:$D$1001,'Hareketler'!$B$2:$B$1001,$A139))</f>
        <v/>
      </c>
      <c r="E139" s="9">
        <f>IF($A139="","",SUMIFS('Hareketler'!$E$2:$E$1001,'Hareketler'!$B$2:$B$1001,$A139))</f>
        <v/>
      </c>
      <c r="F139" s="9">
        <f>IF($A139="","",D139-E139)</f>
        <v/>
      </c>
      <c r="G139" s="10">
        <f>IF($A139="","",IF(COUNTIF('Hareketler'!$B$2:$B$1001,$A139)=0,"",SUMPRODUCT(MAX(('Hareketler'!$B$2:$B$1001=$A139)*'Hareketler'!$A$2:$A$1001))))</f>
        <v/>
      </c>
    </row>
    <row r="140">
      <c r="A140" s="8" t="n"/>
      <c r="B140" s="8" t="n"/>
      <c r="C140" s="8" t="n"/>
      <c r="D140" s="9">
        <f>IF($A140="","",SUMIFS('Hareketler'!$D$2:$D$1001,'Hareketler'!$B$2:$B$1001,$A140))</f>
        <v/>
      </c>
      <c r="E140" s="9">
        <f>IF($A140="","",SUMIFS('Hareketler'!$E$2:$E$1001,'Hareketler'!$B$2:$B$1001,$A140))</f>
        <v/>
      </c>
      <c r="F140" s="9">
        <f>IF($A140="","",D140-E140)</f>
        <v/>
      </c>
      <c r="G140" s="10">
        <f>IF($A140="","",IF(COUNTIF('Hareketler'!$B$2:$B$1001,$A140)=0,"",SUMPRODUCT(MAX(('Hareketler'!$B$2:$B$1001=$A140)*'Hareketler'!$A$2:$A$1001))))</f>
        <v/>
      </c>
    </row>
    <row r="141">
      <c r="A141" s="8" t="n"/>
      <c r="B141" s="8" t="n"/>
      <c r="C141" s="8" t="n"/>
      <c r="D141" s="9">
        <f>IF($A141="","",SUMIFS('Hareketler'!$D$2:$D$1001,'Hareketler'!$B$2:$B$1001,$A141))</f>
        <v/>
      </c>
      <c r="E141" s="9">
        <f>IF($A141="","",SUMIFS('Hareketler'!$E$2:$E$1001,'Hareketler'!$B$2:$B$1001,$A141))</f>
        <v/>
      </c>
      <c r="F141" s="9">
        <f>IF($A141="","",D141-E141)</f>
        <v/>
      </c>
      <c r="G141" s="10">
        <f>IF($A141="","",IF(COUNTIF('Hareketler'!$B$2:$B$1001,$A141)=0,"",SUMPRODUCT(MAX(('Hareketler'!$B$2:$B$1001=$A141)*'Hareketler'!$A$2:$A$1001))))</f>
        <v/>
      </c>
    </row>
    <row r="142">
      <c r="A142" s="8" t="n"/>
      <c r="B142" s="8" t="n"/>
      <c r="C142" s="8" t="n"/>
      <c r="D142" s="9">
        <f>IF($A142="","",SUMIFS('Hareketler'!$D$2:$D$1001,'Hareketler'!$B$2:$B$1001,$A142))</f>
        <v/>
      </c>
      <c r="E142" s="9">
        <f>IF($A142="","",SUMIFS('Hareketler'!$E$2:$E$1001,'Hareketler'!$B$2:$B$1001,$A142))</f>
        <v/>
      </c>
      <c r="F142" s="9">
        <f>IF($A142="","",D142-E142)</f>
        <v/>
      </c>
      <c r="G142" s="10">
        <f>IF($A142="","",IF(COUNTIF('Hareketler'!$B$2:$B$1001,$A142)=0,"",SUMPRODUCT(MAX(('Hareketler'!$B$2:$B$1001=$A142)*'Hareketler'!$A$2:$A$1001))))</f>
        <v/>
      </c>
    </row>
    <row r="143">
      <c r="A143" s="8" t="n"/>
      <c r="B143" s="8" t="n"/>
      <c r="C143" s="8" t="n"/>
      <c r="D143" s="9">
        <f>IF($A143="","",SUMIFS('Hareketler'!$D$2:$D$1001,'Hareketler'!$B$2:$B$1001,$A143))</f>
        <v/>
      </c>
      <c r="E143" s="9">
        <f>IF($A143="","",SUMIFS('Hareketler'!$E$2:$E$1001,'Hareketler'!$B$2:$B$1001,$A143))</f>
        <v/>
      </c>
      <c r="F143" s="9">
        <f>IF($A143="","",D143-E143)</f>
        <v/>
      </c>
      <c r="G143" s="10">
        <f>IF($A143="","",IF(COUNTIF('Hareketler'!$B$2:$B$1001,$A143)=0,"",SUMPRODUCT(MAX(('Hareketler'!$B$2:$B$1001=$A143)*'Hareketler'!$A$2:$A$1001))))</f>
        <v/>
      </c>
    </row>
    <row r="144">
      <c r="A144" s="8" t="n"/>
      <c r="B144" s="8" t="n"/>
      <c r="C144" s="8" t="n"/>
      <c r="D144" s="9">
        <f>IF($A144="","",SUMIFS('Hareketler'!$D$2:$D$1001,'Hareketler'!$B$2:$B$1001,$A144))</f>
        <v/>
      </c>
      <c r="E144" s="9">
        <f>IF($A144="","",SUMIFS('Hareketler'!$E$2:$E$1001,'Hareketler'!$B$2:$B$1001,$A144))</f>
        <v/>
      </c>
      <c r="F144" s="9">
        <f>IF($A144="","",D144-E144)</f>
        <v/>
      </c>
      <c r="G144" s="10">
        <f>IF($A144="","",IF(COUNTIF('Hareketler'!$B$2:$B$1001,$A144)=0,"",SUMPRODUCT(MAX(('Hareketler'!$B$2:$B$1001=$A144)*'Hareketler'!$A$2:$A$1001))))</f>
        <v/>
      </c>
    </row>
    <row r="145">
      <c r="A145" s="8" t="n"/>
      <c r="B145" s="8" t="n"/>
      <c r="C145" s="8" t="n"/>
      <c r="D145" s="9">
        <f>IF($A145="","",SUMIFS('Hareketler'!$D$2:$D$1001,'Hareketler'!$B$2:$B$1001,$A145))</f>
        <v/>
      </c>
      <c r="E145" s="9">
        <f>IF($A145="","",SUMIFS('Hareketler'!$E$2:$E$1001,'Hareketler'!$B$2:$B$1001,$A145))</f>
        <v/>
      </c>
      <c r="F145" s="9">
        <f>IF($A145="","",D145-E145)</f>
        <v/>
      </c>
      <c r="G145" s="10">
        <f>IF($A145="","",IF(COUNTIF('Hareketler'!$B$2:$B$1001,$A145)=0,"",SUMPRODUCT(MAX(('Hareketler'!$B$2:$B$1001=$A145)*'Hareketler'!$A$2:$A$1001))))</f>
        <v/>
      </c>
    </row>
    <row r="146">
      <c r="A146" s="8" t="n"/>
      <c r="B146" s="8" t="n"/>
      <c r="C146" s="8" t="n"/>
      <c r="D146" s="9">
        <f>IF($A146="","",SUMIFS('Hareketler'!$D$2:$D$1001,'Hareketler'!$B$2:$B$1001,$A146))</f>
        <v/>
      </c>
      <c r="E146" s="9">
        <f>IF($A146="","",SUMIFS('Hareketler'!$E$2:$E$1001,'Hareketler'!$B$2:$B$1001,$A146))</f>
        <v/>
      </c>
      <c r="F146" s="9">
        <f>IF($A146="","",D146-E146)</f>
        <v/>
      </c>
      <c r="G146" s="10">
        <f>IF($A146="","",IF(COUNTIF('Hareketler'!$B$2:$B$1001,$A146)=0,"",SUMPRODUCT(MAX(('Hareketler'!$B$2:$B$1001=$A146)*'Hareketler'!$A$2:$A$1001))))</f>
        <v/>
      </c>
    </row>
    <row r="147">
      <c r="A147" s="8" t="n"/>
      <c r="B147" s="8" t="n"/>
      <c r="C147" s="8" t="n"/>
      <c r="D147" s="9">
        <f>IF($A147="","",SUMIFS('Hareketler'!$D$2:$D$1001,'Hareketler'!$B$2:$B$1001,$A147))</f>
        <v/>
      </c>
      <c r="E147" s="9">
        <f>IF($A147="","",SUMIFS('Hareketler'!$E$2:$E$1001,'Hareketler'!$B$2:$B$1001,$A147))</f>
        <v/>
      </c>
      <c r="F147" s="9">
        <f>IF($A147="","",D147-E147)</f>
        <v/>
      </c>
      <c r="G147" s="10">
        <f>IF($A147="","",IF(COUNTIF('Hareketler'!$B$2:$B$1001,$A147)=0,"",SUMPRODUCT(MAX(('Hareketler'!$B$2:$B$1001=$A147)*'Hareketler'!$A$2:$A$1001))))</f>
        <v/>
      </c>
    </row>
    <row r="148">
      <c r="A148" s="8" t="n"/>
      <c r="B148" s="8" t="n"/>
      <c r="C148" s="8" t="n"/>
      <c r="D148" s="9">
        <f>IF($A148="","",SUMIFS('Hareketler'!$D$2:$D$1001,'Hareketler'!$B$2:$B$1001,$A148))</f>
        <v/>
      </c>
      <c r="E148" s="9">
        <f>IF($A148="","",SUMIFS('Hareketler'!$E$2:$E$1001,'Hareketler'!$B$2:$B$1001,$A148))</f>
        <v/>
      </c>
      <c r="F148" s="9">
        <f>IF($A148="","",D148-E148)</f>
        <v/>
      </c>
      <c r="G148" s="10">
        <f>IF($A148="","",IF(COUNTIF('Hareketler'!$B$2:$B$1001,$A148)=0,"",SUMPRODUCT(MAX(('Hareketler'!$B$2:$B$1001=$A148)*'Hareketler'!$A$2:$A$1001))))</f>
        <v/>
      </c>
    </row>
    <row r="149">
      <c r="A149" s="8" t="n"/>
      <c r="B149" s="8" t="n"/>
      <c r="C149" s="8" t="n"/>
      <c r="D149" s="9">
        <f>IF($A149="","",SUMIFS('Hareketler'!$D$2:$D$1001,'Hareketler'!$B$2:$B$1001,$A149))</f>
        <v/>
      </c>
      <c r="E149" s="9">
        <f>IF($A149="","",SUMIFS('Hareketler'!$E$2:$E$1001,'Hareketler'!$B$2:$B$1001,$A149))</f>
        <v/>
      </c>
      <c r="F149" s="9">
        <f>IF($A149="","",D149-E149)</f>
        <v/>
      </c>
      <c r="G149" s="10">
        <f>IF($A149="","",IF(COUNTIF('Hareketler'!$B$2:$B$1001,$A149)=0,"",SUMPRODUCT(MAX(('Hareketler'!$B$2:$B$1001=$A149)*'Hareketler'!$A$2:$A$1001))))</f>
        <v/>
      </c>
    </row>
    <row r="150">
      <c r="A150" s="8" t="n"/>
      <c r="B150" s="8" t="n"/>
      <c r="C150" s="8" t="n"/>
      <c r="D150" s="9">
        <f>IF($A150="","",SUMIFS('Hareketler'!$D$2:$D$1001,'Hareketler'!$B$2:$B$1001,$A150))</f>
        <v/>
      </c>
      <c r="E150" s="9">
        <f>IF($A150="","",SUMIFS('Hareketler'!$E$2:$E$1001,'Hareketler'!$B$2:$B$1001,$A150))</f>
        <v/>
      </c>
      <c r="F150" s="9">
        <f>IF($A150="","",D150-E150)</f>
        <v/>
      </c>
      <c r="G150" s="10">
        <f>IF($A150="","",IF(COUNTIF('Hareketler'!$B$2:$B$1001,$A150)=0,"",SUMPRODUCT(MAX(('Hareketler'!$B$2:$B$1001=$A150)*'Hareketler'!$A$2:$A$1001))))</f>
        <v/>
      </c>
    </row>
    <row r="151">
      <c r="A151" s="8" t="n"/>
      <c r="B151" s="8" t="n"/>
      <c r="C151" s="8" t="n"/>
      <c r="D151" s="9">
        <f>IF($A151="","",SUMIFS('Hareketler'!$D$2:$D$1001,'Hareketler'!$B$2:$B$1001,$A151))</f>
        <v/>
      </c>
      <c r="E151" s="9">
        <f>IF($A151="","",SUMIFS('Hareketler'!$E$2:$E$1001,'Hareketler'!$B$2:$B$1001,$A151))</f>
        <v/>
      </c>
      <c r="F151" s="9">
        <f>IF($A151="","",D151-E151)</f>
        <v/>
      </c>
      <c r="G151" s="10">
        <f>IF($A151="","",IF(COUNTIF('Hareketler'!$B$2:$B$1001,$A151)=0,"",SUMPRODUCT(MAX(('Hareketler'!$B$2:$B$1001=$A151)*'Hareketler'!$A$2:$A$1001))))</f>
        <v/>
      </c>
    </row>
    <row r="152">
      <c r="A152" s="8" t="n"/>
      <c r="B152" s="8" t="n"/>
      <c r="C152" s="8" t="n"/>
      <c r="D152" s="9">
        <f>IF($A152="","",SUMIFS('Hareketler'!$D$2:$D$1001,'Hareketler'!$B$2:$B$1001,$A152))</f>
        <v/>
      </c>
      <c r="E152" s="9">
        <f>IF($A152="","",SUMIFS('Hareketler'!$E$2:$E$1001,'Hareketler'!$B$2:$B$1001,$A152))</f>
        <v/>
      </c>
      <c r="F152" s="9">
        <f>IF($A152="","",D152-E152)</f>
        <v/>
      </c>
      <c r="G152" s="10">
        <f>IF($A152="","",IF(COUNTIF('Hareketler'!$B$2:$B$1001,$A152)=0,"",SUMPRODUCT(MAX(('Hareketler'!$B$2:$B$1001=$A152)*'Hareketler'!$A$2:$A$1001))))</f>
        <v/>
      </c>
    </row>
    <row r="153">
      <c r="A153" s="8" t="n"/>
      <c r="B153" s="8" t="n"/>
      <c r="C153" s="8" t="n"/>
      <c r="D153" s="9">
        <f>IF($A153="","",SUMIFS('Hareketler'!$D$2:$D$1001,'Hareketler'!$B$2:$B$1001,$A153))</f>
        <v/>
      </c>
      <c r="E153" s="9">
        <f>IF($A153="","",SUMIFS('Hareketler'!$E$2:$E$1001,'Hareketler'!$B$2:$B$1001,$A153))</f>
        <v/>
      </c>
      <c r="F153" s="9">
        <f>IF($A153="","",D153-E153)</f>
        <v/>
      </c>
      <c r="G153" s="10">
        <f>IF($A153="","",IF(COUNTIF('Hareketler'!$B$2:$B$1001,$A153)=0,"",SUMPRODUCT(MAX(('Hareketler'!$B$2:$B$1001=$A153)*'Hareketler'!$A$2:$A$1001))))</f>
        <v/>
      </c>
    </row>
    <row r="154">
      <c r="A154" s="8" t="n"/>
      <c r="B154" s="8" t="n"/>
      <c r="C154" s="8" t="n"/>
      <c r="D154" s="9">
        <f>IF($A154="","",SUMIFS('Hareketler'!$D$2:$D$1001,'Hareketler'!$B$2:$B$1001,$A154))</f>
        <v/>
      </c>
      <c r="E154" s="9">
        <f>IF($A154="","",SUMIFS('Hareketler'!$E$2:$E$1001,'Hareketler'!$B$2:$B$1001,$A154))</f>
        <v/>
      </c>
      <c r="F154" s="9">
        <f>IF($A154="","",D154-E154)</f>
        <v/>
      </c>
      <c r="G154" s="10">
        <f>IF($A154="","",IF(COUNTIF('Hareketler'!$B$2:$B$1001,$A154)=0,"",SUMPRODUCT(MAX(('Hareketler'!$B$2:$B$1001=$A154)*'Hareketler'!$A$2:$A$1001))))</f>
        <v/>
      </c>
    </row>
    <row r="155">
      <c r="A155" s="8" t="n"/>
      <c r="B155" s="8" t="n"/>
      <c r="C155" s="8" t="n"/>
      <c r="D155" s="9">
        <f>IF($A155="","",SUMIFS('Hareketler'!$D$2:$D$1001,'Hareketler'!$B$2:$B$1001,$A155))</f>
        <v/>
      </c>
      <c r="E155" s="9">
        <f>IF($A155="","",SUMIFS('Hareketler'!$E$2:$E$1001,'Hareketler'!$B$2:$B$1001,$A155))</f>
        <v/>
      </c>
      <c r="F155" s="9">
        <f>IF($A155="","",D155-E155)</f>
        <v/>
      </c>
      <c r="G155" s="10">
        <f>IF($A155="","",IF(COUNTIF('Hareketler'!$B$2:$B$1001,$A155)=0,"",SUMPRODUCT(MAX(('Hareketler'!$B$2:$B$1001=$A155)*'Hareketler'!$A$2:$A$1001))))</f>
        <v/>
      </c>
    </row>
    <row r="156">
      <c r="A156" s="8" t="n"/>
      <c r="B156" s="8" t="n"/>
      <c r="C156" s="8" t="n"/>
      <c r="D156" s="9">
        <f>IF($A156="","",SUMIFS('Hareketler'!$D$2:$D$1001,'Hareketler'!$B$2:$B$1001,$A156))</f>
        <v/>
      </c>
      <c r="E156" s="9">
        <f>IF($A156="","",SUMIFS('Hareketler'!$E$2:$E$1001,'Hareketler'!$B$2:$B$1001,$A156))</f>
        <v/>
      </c>
      <c r="F156" s="9">
        <f>IF($A156="","",D156-E156)</f>
        <v/>
      </c>
      <c r="G156" s="10">
        <f>IF($A156="","",IF(COUNTIF('Hareketler'!$B$2:$B$1001,$A156)=0,"",SUMPRODUCT(MAX(('Hareketler'!$B$2:$B$1001=$A156)*'Hareketler'!$A$2:$A$1001))))</f>
        <v/>
      </c>
    </row>
    <row r="157">
      <c r="A157" s="8" t="n"/>
      <c r="B157" s="8" t="n"/>
      <c r="C157" s="8" t="n"/>
      <c r="D157" s="9">
        <f>IF($A157="","",SUMIFS('Hareketler'!$D$2:$D$1001,'Hareketler'!$B$2:$B$1001,$A157))</f>
        <v/>
      </c>
      <c r="E157" s="9">
        <f>IF($A157="","",SUMIFS('Hareketler'!$E$2:$E$1001,'Hareketler'!$B$2:$B$1001,$A157))</f>
        <v/>
      </c>
      <c r="F157" s="9">
        <f>IF($A157="","",D157-E157)</f>
        <v/>
      </c>
      <c r="G157" s="10">
        <f>IF($A157="","",IF(COUNTIF('Hareketler'!$B$2:$B$1001,$A157)=0,"",SUMPRODUCT(MAX(('Hareketler'!$B$2:$B$1001=$A157)*'Hareketler'!$A$2:$A$1001))))</f>
        <v/>
      </c>
    </row>
    <row r="158">
      <c r="A158" s="8" t="n"/>
      <c r="B158" s="8" t="n"/>
      <c r="C158" s="8" t="n"/>
      <c r="D158" s="9">
        <f>IF($A158="","",SUMIFS('Hareketler'!$D$2:$D$1001,'Hareketler'!$B$2:$B$1001,$A158))</f>
        <v/>
      </c>
      <c r="E158" s="9">
        <f>IF($A158="","",SUMIFS('Hareketler'!$E$2:$E$1001,'Hareketler'!$B$2:$B$1001,$A158))</f>
        <v/>
      </c>
      <c r="F158" s="9">
        <f>IF($A158="","",D158-E158)</f>
        <v/>
      </c>
      <c r="G158" s="10">
        <f>IF($A158="","",IF(COUNTIF('Hareketler'!$B$2:$B$1001,$A158)=0,"",SUMPRODUCT(MAX(('Hareketler'!$B$2:$B$1001=$A158)*'Hareketler'!$A$2:$A$1001))))</f>
        <v/>
      </c>
    </row>
    <row r="159">
      <c r="A159" s="8" t="n"/>
      <c r="B159" s="8" t="n"/>
      <c r="C159" s="8" t="n"/>
      <c r="D159" s="9">
        <f>IF($A159="","",SUMIFS('Hareketler'!$D$2:$D$1001,'Hareketler'!$B$2:$B$1001,$A159))</f>
        <v/>
      </c>
      <c r="E159" s="9">
        <f>IF($A159="","",SUMIFS('Hareketler'!$E$2:$E$1001,'Hareketler'!$B$2:$B$1001,$A159))</f>
        <v/>
      </c>
      <c r="F159" s="9">
        <f>IF($A159="","",D159-E159)</f>
        <v/>
      </c>
      <c r="G159" s="10">
        <f>IF($A159="","",IF(COUNTIF('Hareketler'!$B$2:$B$1001,$A159)=0,"",SUMPRODUCT(MAX(('Hareketler'!$B$2:$B$1001=$A159)*'Hareketler'!$A$2:$A$1001))))</f>
        <v/>
      </c>
    </row>
    <row r="160">
      <c r="A160" s="8" t="n"/>
      <c r="B160" s="8" t="n"/>
      <c r="C160" s="8" t="n"/>
      <c r="D160" s="9">
        <f>IF($A160="","",SUMIFS('Hareketler'!$D$2:$D$1001,'Hareketler'!$B$2:$B$1001,$A160))</f>
        <v/>
      </c>
      <c r="E160" s="9">
        <f>IF($A160="","",SUMIFS('Hareketler'!$E$2:$E$1001,'Hareketler'!$B$2:$B$1001,$A160))</f>
        <v/>
      </c>
      <c r="F160" s="9">
        <f>IF($A160="","",D160-E160)</f>
        <v/>
      </c>
      <c r="G160" s="10">
        <f>IF($A160="","",IF(COUNTIF('Hareketler'!$B$2:$B$1001,$A160)=0,"",SUMPRODUCT(MAX(('Hareketler'!$B$2:$B$1001=$A160)*'Hareketler'!$A$2:$A$1001))))</f>
        <v/>
      </c>
    </row>
    <row r="161">
      <c r="A161" s="8" t="n"/>
      <c r="B161" s="8" t="n"/>
      <c r="C161" s="8" t="n"/>
      <c r="D161" s="9">
        <f>IF($A161="","",SUMIFS('Hareketler'!$D$2:$D$1001,'Hareketler'!$B$2:$B$1001,$A161))</f>
        <v/>
      </c>
      <c r="E161" s="9">
        <f>IF($A161="","",SUMIFS('Hareketler'!$E$2:$E$1001,'Hareketler'!$B$2:$B$1001,$A161))</f>
        <v/>
      </c>
      <c r="F161" s="9">
        <f>IF($A161="","",D161-E161)</f>
        <v/>
      </c>
      <c r="G161" s="10">
        <f>IF($A161="","",IF(COUNTIF('Hareketler'!$B$2:$B$1001,$A161)=0,"",SUMPRODUCT(MAX(('Hareketler'!$B$2:$B$1001=$A161)*'Hareketler'!$A$2:$A$1001))))</f>
        <v/>
      </c>
    </row>
    <row r="162">
      <c r="A162" s="8" t="n"/>
      <c r="B162" s="8" t="n"/>
      <c r="C162" s="8" t="n"/>
      <c r="D162" s="9">
        <f>IF($A162="","",SUMIFS('Hareketler'!$D$2:$D$1001,'Hareketler'!$B$2:$B$1001,$A162))</f>
        <v/>
      </c>
      <c r="E162" s="9">
        <f>IF($A162="","",SUMIFS('Hareketler'!$E$2:$E$1001,'Hareketler'!$B$2:$B$1001,$A162))</f>
        <v/>
      </c>
      <c r="F162" s="9">
        <f>IF($A162="","",D162-E162)</f>
        <v/>
      </c>
      <c r="G162" s="10">
        <f>IF($A162="","",IF(COUNTIF('Hareketler'!$B$2:$B$1001,$A162)=0,"",SUMPRODUCT(MAX(('Hareketler'!$B$2:$B$1001=$A162)*'Hareketler'!$A$2:$A$1001))))</f>
        <v/>
      </c>
    </row>
    <row r="163">
      <c r="A163" s="8" t="n"/>
      <c r="B163" s="8" t="n"/>
      <c r="C163" s="8" t="n"/>
      <c r="D163" s="9">
        <f>IF($A163="","",SUMIFS('Hareketler'!$D$2:$D$1001,'Hareketler'!$B$2:$B$1001,$A163))</f>
        <v/>
      </c>
      <c r="E163" s="9">
        <f>IF($A163="","",SUMIFS('Hareketler'!$E$2:$E$1001,'Hareketler'!$B$2:$B$1001,$A163))</f>
        <v/>
      </c>
      <c r="F163" s="9">
        <f>IF($A163="","",D163-E163)</f>
        <v/>
      </c>
      <c r="G163" s="10">
        <f>IF($A163="","",IF(COUNTIF('Hareketler'!$B$2:$B$1001,$A163)=0,"",SUMPRODUCT(MAX(('Hareketler'!$B$2:$B$1001=$A163)*'Hareketler'!$A$2:$A$1001))))</f>
        <v/>
      </c>
    </row>
    <row r="164">
      <c r="A164" s="8" t="n"/>
      <c r="B164" s="8" t="n"/>
      <c r="C164" s="8" t="n"/>
      <c r="D164" s="9">
        <f>IF($A164="","",SUMIFS('Hareketler'!$D$2:$D$1001,'Hareketler'!$B$2:$B$1001,$A164))</f>
        <v/>
      </c>
      <c r="E164" s="9">
        <f>IF($A164="","",SUMIFS('Hareketler'!$E$2:$E$1001,'Hareketler'!$B$2:$B$1001,$A164))</f>
        <v/>
      </c>
      <c r="F164" s="9">
        <f>IF($A164="","",D164-E164)</f>
        <v/>
      </c>
      <c r="G164" s="10">
        <f>IF($A164="","",IF(COUNTIF('Hareketler'!$B$2:$B$1001,$A164)=0,"",SUMPRODUCT(MAX(('Hareketler'!$B$2:$B$1001=$A164)*'Hareketler'!$A$2:$A$1001))))</f>
        <v/>
      </c>
    </row>
    <row r="165">
      <c r="A165" s="8" t="n"/>
      <c r="B165" s="8" t="n"/>
      <c r="C165" s="8" t="n"/>
      <c r="D165" s="9">
        <f>IF($A165="","",SUMIFS('Hareketler'!$D$2:$D$1001,'Hareketler'!$B$2:$B$1001,$A165))</f>
        <v/>
      </c>
      <c r="E165" s="9">
        <f>IF($A165="","",SUMIFS('Hareketler'!$E$2:$E$1001,'Hareketler'!$B$2:$B$1001,$A165))</f>
        <v/>
      </c>
      <c r="F165" s="9">
        <f>IF($A165="","",D165-E165)</f>
        <v/>
      </c>
      <c r="G165" s="10">
        <f>IF($A165="","",IF(COUNTIF('Hareketler'!$B$2:$B$1001,$A165)=0,"",SUMPRODUCT(MAX(('Hareketler'!$B$2:$B$1001=$A165)*'Hareketler'!$A$2:$A$1001))))</f>
        <v/>
      </c>
    </row>
    <row r="166">
      <c r="A166" s="8" t="n"/>
      <c r="B166" s="8" t="n"/>
      <c r="C166" s="8" t="n"/>
      <c r="D166" s="9">
        <f>IF($A166="","",SUMIFS('Hareketler'!$D$2:$D$1001,'Hareketler'!$B$2:$B$1001,$A166))</f>
        <v/>
      </c>
      <c r="E166" s="9">
        <f>IF($A166="","",SUMIFS('Hareketler'!$E$2:$E$1001,'Hareketler'!$B$2:$B$1001,$A166))</f>
        <v/>
      </c>
      <c r="F166" s="9">
        <f>IF($A166="","",D166-E166)</f>
        <v/>
      </c>
      <c r="G166" s="10">
        <f>IF($A166="","",IF(COUNTIF('Hareketler'!$B$2:$B$1001,$A166)=0,"",SUMPRODUCT(MAX(('Hareketler'!$B$2:$B$1001=$A166)*'Hareketler'!$A$2:$A$1001))))</f>
        <v/>
      </c>
    </row>
    <row r="167">
      <c r="A167" s="8" t="n"/>
      <c r="B167" s="8" t="n"/>
      <c r="C167" s="8" t="n"/>
      <c r="D167" s="9">
        <f>IF($A167="","",SUMIFS('Hareketler'!$D$2:$D$1001,'Hareketler'!$B$2:$B$1001,$A167))</f>
        <v/>
      </c>
      <c r="E167" s="9">
        <f>IF($A167="","",SUMIFS('Hareketler'!$E$2:$E$1001,'Hareketler'!$B$2:$B$1001,$A167))</f>
        <v/>
      </c>
      <c r="F167" s="9">
        <f>IF($A167="","",D167-E167)</f>
        <v/>
      </c>
      <c r="G167" s="10">
        <f>IF($A167="","",IF(COUNTIF('Hareketler'!$B$2:$B$1001,$A167)=0,"",SUMPRODUCT(MAX(('Hareketler'!$B$2:$B$1001=$A167)*'Hareketler'!$A$2:$A$1001))))</f>
        <v/>
      </c>
    </row>
    <row r="168">
      <c r="A168" s="8" t="n"/>
      <c r="B168" s="8" t="n"/>
      <c r="C168" s="8" t="n"/>
      <c r="D168" s="9">
        <f>IF($A168="","",SUMIFS('Hareketler'!$D$2:$D$1001,'Hareketler'!$B$2:$B$1001,$A168))</f>
        <v/>
      </c>
      <c r="E168" s="9">
        <f>IF($A168="","",SUMIFS('Hareketler'!$E$2:$E$1001,'Hareketler'!$B$2:$B$1001,$A168))</f>
        <v/>
      </c>
      <c r="F168" s="9">
        <f>IF($A168="","",D168-E168)</f>
        <v/>
      </c>
      <c r="G168" s="10">
        <f>IF($A168="","",IF(COUNTIF('Hareketler'!$B$2:$B$1001,$A168)=0,"",SUMPRODUCT(MAX(('Hareketler'!$B$2:$B$1001=$A168)*'Hareketler'!$A$2:$A$1001))))</f>
        <v/>
      </c>
    </row>
    <row r="169">
      <c r="A169" s="8" t="n"/>
      <c r="B169" s="8" t="n"/>
      <c r="C169" s="8" t="n"/>
      <c r="D169" s="9">
        <f>IF($A169="","",SUMIFS('Hareketler'!$D$2:$D$1001,'Hareketler'!$B$2:$B$1001,$A169))</f>
        <v/>
      </c>
      <c r="E169" s="9">
        <f>IF($A169="","",SUMIFS('Hareketler'!$E$2:$E$1001,'Hareketler'!$B$2:$B$1001,$A169))</f>
        <v/>
      </c>
      <c r="F169" s="9">
        <f>IF($A169="","",D169-E169)</f>
        <v/>
      </c>
      <c r="G169" s="10">
        <f>IF($A169="","",IF(COUNTIF('Hareketler'!$B$2:$B$1001,$A169)=0,"",SUMPRODUCT(MAX(('Hareketler'!$B$2:$B$1001=$A169)*'Hareketler'!$A$2:$A$1001))))</f>
        <v/>
      </c>
    </row>
    <row r="170">
      <c r="A170" s="8" t="n"/>
      <c r="B170" s="8" t="n"/>
      <c r="C170" s="8" t="n"/>
      <c r="D170" s="9">
        <f>IF($A170="","",SUMIFS('Hareketler'!$D$2:$D$1001,'Hareketler'!$B$2:$B$1001,$A170))</f>
        <v/>
      </c>
      <c r="E170" s="9">
        <f>IF($A170="","",SUMIFS('Hareketler'!$E$2:$E$1001,'Hareketler'!$B$2:$B$1001,$A170))</f>
        <v/>
      </c>
      <c r="F170" s="9">
        <f>IF($A170="","",D170-E170)</f>
        <v/>
      </c>
      <c r="G170" s="10">
        <f>IF($A170="","",IF(COUNTIF('Hareketler'!$B$2:$B$1001,$A170)=0,"",SUMPRODUCT(MAX(('Hareketler'!$B$2:$B$1001=$A170)*'Hareketler'!$A$2:$A$1001))))</f>
        <v/>
      </c>
    </row>
    <row r="171">
      <c r="A171" s="8" t="n"/>
      <c r="B171" s="8" t="n"/>
      <c r="C171" s="8" t="n"/>
      <c r="D171" s="9">
        <f>IF($A171="","",SUMIFS('Hareketler'!$D$2:$D$1001,'Hareketler'!$B$2:$B$1001,$A171))</f>
        <v/>
      </c>
      <c r="E171" s="9">
        <f>IF($A171="","",SUMIFS('Hareketler'!$E$2:$E$1001,'Hareketler'!$B$2:$B$1001,$A171))</f>
        <v/>
      </c>
      <c r="F171" s="9">
        <f>IF($A171="","",D171-E171)</f>
        <v/>
      </c>
      <c r="G171" s="10">
        <f>IF($A171="","",IF(COUNTIF('Hareketler'!$B$2:$B$1001,$A171)=0,"",SUMPRODUCT(MAX(('Hareketler'!$B$2:$B$1001=$A171)*'Hareketler'!$A$2:$A$1001))))</f>
        <v/>
      </c>
    </row>
    <row r="172">
      <c r="A172" s="8" t="n"/>
      <c r="B172" s="8" t="n"/>
      <c r="C172" s="8" t="n"/>
      <c r="D172" s="9">
        <f>IF($A172="","",SUMIFS('Hareketler'!$D$2:$D$1001,'Hareketler'!$B$2:$B$1001,$A172))</f>
        <v/>
      </c>
      <c r="E172" s="9">
        <f>IF($A172="","",SUMIFS('Hareketler'!$E$2:$E$1001,'Hareketler'!$B$2:$B$1001,$A172))</f>
        <v/>
      </c>
      <c r="F172" s="9">
        <f>IF($A172="","",D172-E172)</f>
        <v/>
      </c>
      <c r="G172" s="10">
        <f>IF($A172="","",IF(COUNTIF('Hareketler'!$B$2:$B$1001,$A172)=0,"",SUMPRODUCT(MAX(('Hareketler'!$B$2:$B$1001=$A172)*'Hareketler'!$A$2:$A$1001))))</f>
        <v/>
      </c>
    </row>
    <row r="173">
      <c r="A173" s="8" t="n"/>
      <c r="B173" s="8" t="n"/>
      <c r="C173" s="8" t="n"/>
      <c r="D173" s="9">
        <f>IF($A173="","",SUMIFS('Hareketler'!$D$2:$D$1001,'Hareketler'!$B$2:$B$1001,$A173))</f>
        <v/>
      </c>
      <c r="E173" s="9">
        <f>IF($A173="","",SUMIFS('Hareketler'!$E$2:$E$1001,'Hareketler'!$B$2:$B$1001,$A173))</f>
        <v/>
      </c>
      <c r="F173" s="9">
        <f>IF($A173="","",D173-E173)</f>
        <v/>
      </c>
      <c r="G173" s="10">
        <f>IF($A173="","",IF(COUNTIF('Hareketler'!$B$2:$B$1001,$A173)=0,"",SUMPRODUCT(MAX(('Hareketler'!$B$2:$B$1001=$A173)*'Hareketler'!$A$2:$A$1001))))</f>
        <v/>
      </c>
    </row>
    <row r="174">
      <c r="A174" s="8" t="n"/>
      <c r="B174" s="8" t="n"/>
      <c r="C174" s="8" t="n"/>
      <c r="D174" s="9">
        <f>IF($A174="","",SUMIFS('Hareketler'!$D$2:$D$1001,'Hareketler'!$B$2:$B$1001,$A174))</f>
        <v/>
      </c>
      <c r="E174" s="9">
        <f>IF($A174="","",SUMIFS('Hareketler'!$E$2:$E$1001,'Hareketler'!$B$2:$B$1001,$A174))</f>
        <v/>
      </c>
      <c r="F174" s="9">
        <f>IF($A174="","",D174-E174)</f>
        <v/>
      </c>
      <c r="G174" s="10">
        <f>IF($A174="","",IF(COUNTIF('Hareketler'!$B$2:$B$1001,$A174)=0,"",SUMPRODUCT(MAX(('Hareketler'!$B$2:$B$1001=$A174)*'Hareketler'!$A$2:$A$1001))))</f>
        <v/>
      </c>
    </row>
    <row r="175">
      <c r="A175" s="8" t="n"/>
      <c r="B175" s="8" t="n"/>
      <c r="C175" s="8" t="n"/>
      <c r="D175" s="9">
        <f>IF($A175="","",SUMIFS('Hareketler'!$D$2:$D$1001,'Hareketler'!$B$2:$B$1001,$A175))</f>
        <v/>
      </c>
      <c r="E175" s="9">
        <f>IF($A175="","",SUMIFS('Hareketler'!$E$2:$E$1001,'Hareketler'!$B$2:$B$1001,$A175))</f>
        <v/>
      </c>
      <c r="F175" s="9">
        <f>IF($A175="","",D175-E175)</f>
        <v/>
      </c>
      <c r="G175" s="10">
        <f>IF($A175="","",IF(COUNTIF('Hareketler'!$B$2:$B$1001,$A175)=0,"",SUMPRODUCT(MAX(('Hareketler'!$B$2:$B$1001=$A175)*'Hareketler'!$A$2:$A$1001))))</f>
        <v/>
      </c>
    </row>
    <row r="176">
      <c r="A176" s="8" t="n"/>
      <c r="B176" s="8" t="n"/>
      <c r="C176" s="8" t="n"/>
      <c r="D176" s="9">
        <f>IF($A176="","",SUMIFS('Hareketler'!$D$2:$D$1001,'Hareketler'!$B$2:$B$1001,$A176))</f>
        <v/>
      </c>
      <c r="E176" s="9">
        <f>IF($A176="","",SUMIFS('Hareketler'!$E$2:$E$1001,'Hareketler'!$B$2:$B$1001,$A176))</f>
        <v/>
      </c>
      <c r="F176" s="9">
        <f>IF($A176="","",D176-E176)</f>
        <v/>
      </c>
      <c r="G176" s="10">
        <f>IF($A176="","",IF(COUNTIF('Hareketler'!$B$2:$B$1001,$A176)=0,"",SUMPRODUCT(MAX(('Hareketler'!$B$2:$B$1001=$A176)*'Hareketler'!$A$2:$A$1001))))</f>
        <v/>
      </c>
    </row>
    <row r="177">
      <c r="A177" s="8" t="n"/>
      <c r="B177" s="8" t="n"/>
      <c r="C177" s="8" t="n"/>
      <c r="D177" s="9">
        <f>IF($A177="","",SUMIFS('Hareketler'!$D$2:$D$1001,'Hareketler'!$B$2:$B$1001,$A177))</f>
        <v/>
      </c>
      <c r="E177" s="9">
        <f>IF($A177="","",SUMIFS('Hareketler'!$E$2:$E$1001,'Hareketler'!$B$2:$B$1001,$A177))</f>
        <v/>
      </c>
      <c r="F177" s="9">
        <f>IF($A177="","",D177-E177)</f>
        <v/>
      </c>
      <c r="G177" s="10">
        <f>IF($A177="","",IF(COUNTIF('Hareketler'!$B$2:$B$1001,$A177)=0,"",SUMPRODUCT(MAX(('Hareketler'!$B$2:$B$1001=$A177)*'Hareketler'!$A$2:$A$1001))))</f>
        <v/>
      </c>
    </row>
    <row r="178">
      <c r="A178" s="8" t="n"/>
      <c r="B178" s="8" t="n"/>
      <c r="C178" s="8" t="n"/>
      <c r="D178" s="9">
        <f>IF($A178="","",SUMIFS('Hareketler'!$D$2:$D$1001,'Hareketler'!$B$2:$B$1001,$A178))</f>
        <v/>
      </c>
      <c r="E178" s="9">
        <f>IF($A178="","",SUMIFS('Hareketler'!$E$2:$E$1001,'Hareketler'!$B$2:$B$1001,$A178))</f>
        <v/>
      </c>
      <c r="F178" s="9">
        <f>IF($A178="","",D178-E178)</f>
        <v/>
      </c>
      <c r="G178" s="10">
        <f>IF($A178="","",IF(COUNTIF('Hareketler'!$B$2:$B$1001,$A178)=0,"",SUMPRODUCT(MAX(('Hareketler'!$B$2:$B$1001=$A178)*'Hareketler'!$A$2:$A$1001))))</f>
        <v/>
      </c>
    </row>
    <row r="179">
      <c r="A179" s="8" t="n"/>
      <c r="B179" s="8" t="n"/>
      <c r="C179" s="8" t="n"/>
      <c r="D179" s="9">
        <f>IF($A179="","",SUMIFS('Hareketler'!$D$2:$D$1001,'Hareketler'!$B$2:$B$1001,$A179))</f>
        <v/>
      </c>
      <c r="E179" s="9">
        <f>IF($A179="","",SUMIFS('Hareketler'!$E$2:$E$1001,'Hareketler'!$B$2:$B$1001,$A179))</f>
        <v/>
      </c>
      <c r="F179" s="9">
        <f>IF($A179="","",D179-E179)</f>
        <v/>
      </c>
      <c r="G179" s="10">
        <f>IF($A179="","",IF(COUNTIF('Hareketler'!$B$2:$B$1001,$A179)=0,"",SUMPRODUCT(MAX(('Hareketler'!$B$2:$B$1001=$A179)*'Hareketler'!$A$2:$A$1001))))</f>
        <v/>
      </c>
    </row>
    <row r="180">
      <c r="A180" s="8" t="n"/>
      <c r="B180" s="8" t="n"/>
      <c r="C180" s="8" t="n"/>
      <c r="D180" s="9">
        <f>IF($A180="","",SUMIFS('Hareketler'!$D$2:$D$1001,'Hareketler'!$B$2:$B$1001,$A180))</f>
        <v/>
      </c>
      <c r="E180" s="9">
        <f>IF($A180="","",SUMIFS('Hareketler'!$E$2:$E$1001,'Hareketler'!$B$2:$B$1001,$A180))</f>
        <v/>
      </c>
      <c r="F180" s="9">
        <f>IF($A180="","",D180-E180)</f>
        <v/>
      </c>
      <c r="G180" s="10">
        <f>IF($A180="","",IF(COUNTIF('Hareketler'!$B$2:$B$1001,$A180)=0,"",SUMPRODUCT(MAX(('Hareketler'!$B$2:$B$1001=$A180)*'Hareketler'!$A$2:$A$1001))))</f>
        <v/>
      </c>
    </row>
    <row r="181">
      <c r="A181" s="8" t="n"/>
      <c r="B181" s="8" t="n"/>
      <c r="C181" s="8" t="n"/>
      <c r="D181" s="9">
        <f>IF($A181="","",SUMIFS('Hareketler'!$D$2:$D$1001,'Hareketler'!$B$2:$B$1001,$A181))</f>
        <v/>
      </c>
      <c r="E181" s="9">
        <f>IF($A181="","",SUMIFS('Hareketler'!$E$2:$E$1001,'Hareketler'!$B$2:$B$1001,$A181))</f>
        <v/>
      </c>
      <c r="F181" s="9">
        <f>IF($A181="","",D181-E181)</f>
        <v/>
      </c>
      <c r="G181" s="10">
        <f>IF($A181="","",IF(COUNTIF('Hareketler'!$B$2:$B$1001,$A181)=0,"",SUMPRODUCT(MAX(('Hareketler'!$B$2:$B$1001=$A181)*'Hareketler'!$A$2:$A$1001))))</f>
        <v/>
      </c>
    </row>
    <row r="182">
      <c r="A182" s="8" t="n"/>
      <c r="B182" s="8" t="n"/>
      <c r="C182" s="8" t="n"/>
      <c r="D182" s="9">
        <f>IF($A182="","",SUMIFS('Hareketler'!$D$2:$D$1001,'Hareketler'!$B$2:$B$1001,$A182))</f>
        <v/>
      </c>
      <c r="E182" s="9">
        <f>IF($A182="","",SUMIFS('Hareketler'!$E$2:$E$1001,'Hareketler'!$B$2:$B$1001,$A182))</f>
        <v/>
      </c>
      <c r="F182" s="9">
        <f>IF($A182="","",D182-E182)</f>
        <v/>
      </c>
      <c r="G182" s="10">
        <f>IF($A182="","",IF(COUNTIF('Hareketler'!$B$2:$B$1001,$A182)=0,"",SUMPRODUCT(MAX(('Hareketler'!$B$2:$B$1001=$A182)*'Hareketler'!$A$2:$A$1001))))</f>
        <v/>
      </c>
    </row>
    <row r="183">
      <c r="A183" s="8" t="n"/>
      <c r="B183" s="8" t="n"/>
      <c r="C183" s="8" t="n"/>
      <c r="D183" s="9">
        <f>IF($A183="","",SUMIFS('Hareketler'!$D$2:$D$1001,'Hareketler'!$B$2:$B$1001,$A183))</f>
        <v/>
      </c>
      <c r="E183" s="9">
        <f>IF($A183="","",SUMIFS('Hareketler'!$E$2:$E$1001,'Hareketler'!$B$2:$B$1001,$A183))</f>
        <v/>
      </c>
      <c r="F183" s="9">
        <f>IF($A183="","",D183-E183)</f>
        <v/>
      </c>
      <c r="G183" s="10">
        <f>IF($A183="","",IF(COUNTIF('Hareketler'!$B$2:$B$1001,$A183)=0,"",SUMPRODUCT(MAX(('Hareketler'!$B$2:$B$1001=$A183)*'Hareketler'!$A$2:$A$1001))))</f>
        <v/>
      </c>
    </row>
    <row r="184">
      <c r="A184" s="8" t="n"/>
      <c r="B184" s="8" t="n"/>
      <c r="C184" s="8" t="n"/>
      <c r="D184" s="9">
        <f>IF($A184="","",SUMIFS('Hareketler'!$D$2:$D$1001,'Hareketler'!$B$2:$B$1001,$A184))</f>
        <v/>
      </c>
      <c r="E184" s="9">
        <f>IF($A184="","",SUMIFS('Hareketler'!$E$2:$E$1001,'Hareketler'!$B$2:$B$1001,$A184))</f>
        <v/>
      </c>
      <c r="F184" s="9">
        <f>IF($A184="","",D184-E184)</f>
        <v/>
      </c>
      <c r="G184" s="10">
        <f>IF($A184="","",IF(COUNTIF('Hareketler'!$B$2:$B$1001,$A184)=0,"",SUMPRODUCT(MAX(('Hareketler'!$B$2:$B$1001=$A184)*'Hareketler'!$A$2:$A$1001))))</f>
        <v/>
      </c>
    </row>
    <row r="185">
      <c r="A185" s="8" t="n"/>
      <c r="B185" s="8" t="n"/>
      <c r="C185" s="8" t="n"/>
      <c r="D185" s="9">
        <f>IF($A185="","",SUMIFS('Hareketler'!$D$2:$D$1001,'Hareketler'!$B$2:$B$1001,$A185))</f>
        <v/>
      </c>
      <c r="E185" s="9">
        <f>IF($A185="","",SUMIFS('Hareketler'!$E$2:$E$1001,'Hareketler'!$B$2:$B$1001,$A185))</f>
        <v/>
      </c>
      <c r="F185" s="9">
        <f>IF($A185="","",D185-E185)</f>
        <v/>
      </c>
      <c r="G185" s="10">
        <f>IF($A185="","",IF(COUNTIF('Hareketler'!$B$2:$B$1001,$A185)=0,"",SUMPRODUCT(MAX(('Hareketler'!$B$2:$B$1001=$A185)*'Hareketler'!$A$2:$A$1001))))</f>
        <v/>
      </c>
    </row>
    <row r="186">
      <c r="A186" s="8" t="n"/>
      <c r="B186" s="8" t="n"/>
      <c r="C186" s="8" t="n"/>
      <c r="D186" s="9">
        <f>IF($A186="","",SUMIFS('Hareketler'!$D$2:$D$1001,'Hareketler'!$B$2:$B$1001,$A186))</f>
        <v/>
      </c>
      <c r="E186" s="9">
        <f>IF($A186="","",SUMIFS('Hareketler'!$E$2:$E$1001,'Hareketler'!$B$2:$B$1001,$A186))</f>
        <v/>
      </c>
      <c r="F186" s="9">
        <f>IF($A186="","",D186-E186)</f>
        <v/>
      </c>
      <c r="G186" s="10">
        <f>IF($A186="","",IF(COUNTIF('Hareketler'!$B$2:$B$1001,$A186)=0,"",SUMPRODUCT(MAX(('Hareketler'!$B$2:$B$1001=$A186)*'Hareketler'!$A$2:$A$1001))))</f>
        <v/>
      </c>
    </row>
    <row r="187">
      <c r="A187" s="8" t="n"/>
      <c r="B187" s="8" t="n"/>
      <c r="C187" s="8" t="n"/>
      <c r="D187" s="9">
        <f>IF($A187="","",SUMIFS('Hareketler'!$D$2:$D$1001,'Hareketler'!$B$2:$B$1001,$A187))</f>
        <v/>
      </c>
      <c r="E187" s="9">
        <f>IF($A187="","",SUMIFS('Hareketler'!$E$2:$E$1001,'Hareketler'!$B$2:$B$1001,$A187))</f>
        <v/>
      </c>
      <c r="F187" s="9">
        <f>IF($A187="","",D187-E187)</f>
        <v/>
      </c>
      <c r="G187" s="10">
        <f>IF($A187="","",IF(COUNTIF('Hareketler'!$B$2:$B$1001,$A187)=0,"",SUMPRODUCT(MAX(('Hareketler'!$B$2:$B$1001=$A187)*'Hareketler'!$A$2:$A$1001))))</f>
        <v/>
      </c>
    </row>
    <row r="188">
      <c r="A188" s="8" t="n"/>
      <c r="B188" s="8" t="n"/>
      <c r="C188" s="8" t="n"/>
      <c r="D188" s="9">
        <f>IF($A188="","",SUMIFS('Hareketler'!$D$2:$D$1001,'Hareketler'!$B$2:$B$1001,$A188))</f>
        <v/>
      </c>
      <c r="E188" s="9">
        <f>IF($A188="","",SUMIFS('Hareketler'!$E$2:$E$1001,'Hareketler'!$B$2:$B$1001,$A188))</f>
        <v/>
      </c>
      <c r="F188" s="9">
        <f>IF($A188="","",D188-E188)</f>
        <v/>
      </c>
      <c r="G188" s="10">
        <f>IF($A188="","",IF(COUNTIF('Hareketler'!$B$2:$B$1001,$A188)=0,"",SUMPRODUCT(MAX(('Hareketler'!$B$2:$B$1001=$A188)*'Hareketler'!$A$2:$A$1001))))</f>
        <v/>
      </c>
    </row>
    <row r="189">
      <c r="A189" s="8" t="n"/>
      <c r="B189" s="8" t="n"/>
      <c r="C189" s="8" t="n"/>
      <c r="D189" s="9">
        <f>IF($A189="","",SUMIFS('Hareketler'!$D$2:$D$1001,'Hareketler'!$B$2:$B$1001,$A189))</f>
        <v/>
      </c>
      <c r="E189" s="9">
        <f>IF($A189="","",SUMIFS('Hareketler'!$E$2:$E$1001,'Hareketler'!$B$2:$B$1001,$A189))</f>
        <v/>
      </c>
      <c r="F189" s="9">
        <f>IF($A189="","",D189-E189)</f>
        <v/>
      </c>
      <c r="G189" s="10">
        <f>IF($A189="","",IF(COUNTIF('Hareketler'!$B$2:$B$1001,$A189)=0,"",SUMPRODUCT(MAX(('Hareketler'!$B$2:$B$1001=$A189)*'Hareketler'!$A$2:$A$1001))))</f>
        <v/>
      </c>
    </row>
    <row r="190">
      <c r="A190" s="8" t="n"/>
      <c r="B190" s="8" t="n"/>
      <c r="C190" s="8" t="n"/>
      <c r="D190" s="9">
        <f>IF($A190="","",SUMIFS('Hareketler'!$D$2:$D$1001,'Hareketler'!$B$2:$B$1001,$A190))</f>
        <v/>
      </c>
      <c r="E190" s="9">
        <f>IF($A190="","",SUMIFS('Hareketler'!$E$2:$E$1001,'Hareketler'!$B$2:$B$1001,$A190))</f>
        <v/>
      </c>
      <c r="F190" s="9">
        <f>IF($A190="","",D190-E190)</f>
        <v/>
      </c>
      <c r="G190" s="10">
        <f>IF($A190="","",IF(COUNTIF('Hareketler'!$B$2:$B$1001,$A190)=0,"",SUMPRODUCT(MAX(('Hareketler'!$B$2:$B$1001=$A190)*'Hareketler'!$A$2:$A$1001))))</f>
        <v/>
      </c>
    </row>
    <row r="191">
      <c r="A191" s="8" t="n"/>
      <c r="B191" s="8" t="n"/>
      <c r="C191" s="8" t="n"/>
      <c r="D191" s="9">
        <f>IF($A191="","",SUMIFS('Hareketler'!$D$2:$D$1001,'Hareketler'!$B$2:$B$1001,$A191))</f>
        <v/>
      </c>
      <c r="E191" s="9">
        <f>IF($A191="","",SUMIFS('Hareketler'!$E$2:$E$1001,'Hareketler'!$B$2:$B$1001,$A191))</f>
        <v/>
      </c>
      <c r="F191" s="9">
        <f>IF($A191="","",D191-E191)</f>
        <v/>
      </c>
      <c r="G191" s="10">
        <f>IF($A191="","",IF(COUNTIF('Hareketler'!$B$2:$B$1001,$A191)=0,"",SUMPRODUCT(MAX(('Hareketler'!$B$2:$B$1001=$A191)*'Hareketler'!$A$2:$A$1001))))</f>
        <v/>
      </c>
    </row>
    <row r="192">
      <c r="A192" s="8" t="n"/>
      <c r="B192" s="8" t="n"/>
      <c r="C192" s="8" t="n"/>
      <c r="D192" s="9">
        <f>IF($A192="","",SUMIFS('Hareketler'!$D$2:$D$1001,'Hareketler'!$B$2:$B$1001,$A192))</f>
        <v/>
      </c>
      <c r="E192" s="9">
        <f>IF($A192="","",SUMIFS('Hareketler'!$E$2:$E$1001,'Hareketler'!$B$2:$B$1001,$A192))</f>
        <v/>
      </c>
      <c r="F192" s="9">
        <f>IF($A192="","",D192-E192)</f>
        <v/>
      </c>
      <c r="G192" s="10">
        <f>IF($A192="","",IF(COUNTIF('Hareketler'!$B$2:$B$1001,$A192)=0,"",SUMPRODUCT(MAX(('Hareketler'!$B$2:$B$1001=$A192)*'Hareketler'!$A$2:$A$1001))))</f>
        <v/>
      </c>
    </row>
    <row r="193">
      <c r="A193" s="8" t="n"/>
      <c r="B193" s="8" t="n"/>
      <c r="C193" s="8" t="n"/>
      <c r="D193" s="9">
        <f>IF($A193="","",SUMIFS('Hareketler'!$D$2:$D$1001,'Hareketler'!$B$2:$B$1001,$A193))</f>
        <v/>
      </c>
      <c r="E193" s="9">
        <f>IF($A193="","",SUMIFS('Hareketler'!$E$2:$E$1001,'Hareketler'!$B$2:$B$1001,$A193))</f>
        <v/>
      </c>
      <c r="F193" s="9">
        <f>IF($A193="","",D193-E193)</f>
        <v/>
      </c>
      <c r="G193" s="10">
        <f>IF($A193="","",IF(COUNTIF('Hareketler'!$B$2:$B$1001,$A193)=0,"",SUMPRODUCT(MAX(('Hareketler'!$B$2:$B$1001=$A193)*'Hareketler'!$A$2:$A$1001))))</f>
        <v/>
      </c>
    </row>
    <row r="194">
      <c r="A194" s="8" t="n"/>
      <c r="B194" s="8" t="n"/>
      <c r="C194" s="8" t="n"/>
      <c r="D194" s="9">
        <f>IF($A194="","",SUMIFS('Hareketler'!$D$2:$D$1001,'Hareketler'!$B$2:$B$1001,$A194))</f>
        <v/>
      </c>
      <c r="E194" s="9">
        <f>IF($A194="","",SUMIFS('Hareketler'!$E$2:$E$1001,'Hareketler'!$B$2:$B$1001,$A194))</f>
        <v/>
      </c>
      <c r="F194" s="9">
        <f>IF($A194="","",D194-E194)</f>
        <v/>
      </c>
      <c r="G194" s="10">
        <f>IF($A194="","",IF(COUNTIF('Hareketler'!$B$2:$B$1001,$A194)=0,"",SUMPRODUCT(MAX(('Hareketler'!$B$2:$B$1001=$A194)*'Hareketler'!$A$2:$A$1001))))</f>
        <v/>
      </c>
    </row>
    <row r="195">
      <c r="A195" s="8" t="n"/>
      <c r="B195" s="8" t="n"/>
      <c r="C195" s="8" t="n"/>
      <c r="D195" s="9">
        <f>IF($A195="","",SUMIFS('Hareketler'!$D$2:$D$1001,'Hareketler'!$B$2:$B$1001,$A195))</f>
        <v/>
      </c>
      <c r="E195" s="9">
        <f>IF($A195="","",SUMIFS('Hareketler'!$E$2:$E$1001,'Hareketler'!$B$2:$B$1001,$A195))</f>
        <v/>
      </c>
      <c r="F195" s="9">
        <f>IF($A195="","",D195-E195)</f>
        <v/>
      </c>
      <c r="G195" s="10">
        <f>IF($A195="","",IF(COUNTIF('Hareketler'!$B$2:$B$1001,$A195)=0,"",SUMPRODUCT(MAX(('Hareketler'!$B$2:$B$1001=$A195)*'Hareketler'!$A$2:$A$1001))))</f>
        <v/>
      </c>
    </row>
    <row r="196">
      <c r="A196" s="8" t="n"/>
      <c r="B196" s="8" t="n"/>
      <c r="C196" s="8" t="n"/>
      <c r="D196" s="9">
        <f>IF($A196="","",SUMIFS('Hareketler'!$D$2:$D$1001,'Hareketler'!$B$2:$B$1001,$A196))</f>
        <v/>
      </c>
      <c r="E196" s="9">
        <f>IF($A196="","",SUMIFS('Hareketler'!$E$2:$E$1001,'Hareketler'!$B$2:$B$1001,$A196))</f>
        <v/>
      </c>
      <c r="F196" s="9">
        <f>IF($A196="","",D196-E196)</f>
        <v/>
      </c>
      <c r="G196" s="10">
        <f>IF($A196="","",IF(COUNTIF('Hareketler'!$B$2:$B$1001,$A196)=0,"",SUMPRODUCT(MAX(('Hareketler'!$B$2:$B$1001=$A196)*'Hareketler'!$A$2:$A$1001))))</f>
        <v/>
      </c>
    </row>
    <row r="197">
      <c r="A197" s="8" t="n"/>
      <c r="B197" s="8" t="n"/>
      <c r="C197" s="8" t="n"/>
      <c r="D197" s="9">
        <f>IF($A197="","",SUMIFS('Hareketler'!$D$2:$D$1001,'Hareketler'!$B$2:$B$1001,$A197))</f>
        <v/>
      </c>
      <c r="E197" s="9">
        <f>IF($A197="","",SUMIFS('Hareketler'!$E$2:$E$1001,'Hareketler'!$B$2:$B$1001,$A197))</f>
        <v/>
      </c>
      <c r="F197" s="9">
        <f>IF($A197="","",D197-E197)</f>
        <v/>
      </c>
      <c r="G197" s="10">
        <f>IF($A197="","",IF(COUNTIF('Hareketler'!$B$2:$B$1001,$A197)=0,"",SUMPRODUCT(MAX(('Hareketler'!$B$2:$B$1001=$A197)*'Hareketler'!$A$2:$A$1001))))</f>
        <v/>
      </c>
    </row>
    <row r="198">
      <c r="A198" s="8" t="n"/>
      <c r="B198" s="8" t="n"/>
      <c r="C198" s="8" t="n"/>
      <c r="D198" s="9">
        <f>IF($A198="","",SUMIFS('Hareketler'!$D$2:$D$1001,'Hareketler'!$B$2:$B$1001,$A198))</f>
        <v/>
      </c>
      <c r="E198" s="9">
        <f>IF($A198="","",SUMIFS('Hareketler'!$E$2:$E$1001,'Hareketler'!$B$2:$B$1001,$A198))</f>
        <v/>
      </c>
      <c r="F198" s="9">
        <f>IF($A198="","",D198-E198)</f>
        <v/>
      </c>
      <c r="G198" s="10">
        <f>IF($A198="","",IF(COUNTIF('Hareketler'!$B$2:$B$1001,$A198)=0,"",SUMPRODUCT(MAX(('Hareketler'!$B$2:$B$1001=$A198)*'Hareketler'!$A$2:$A$1001))))</f>
        <v/>
      </c>
    </row>
    <row r="199">
      <c r="A199" s="8" t="n"/>
      <c r="B199" s="8" t="n"/>
      <c r="C199" s="8" t="n"/>
      <c r="D199" s="9">
        <f>IF($A199="","",SUMIFS('Hareketler'!$D$2:$D$1001,'Hareketler'!$B$2:$B$1001,$A199))</f>
        <v/>
      </c>
      <c r="E199" s="9">
        <f>IF($A199="","",SUMIFS('Hareketler'!$E$2:$E$1001,'Hareketler'!$B$2:$B$1001,$A199))</f>
        <v/>
      </c>
      <c r="F199" s="9">
        <f>IF($A199="","",D199-E199)</f>
        <v/>
      </c>
      <c r="G199" s="10">
        <f>IF($A199="","",IF(COUNTIF('Hareketler'!$B$2:$B$1001,$A199)=0,"",SUMPRODUCT(MAX(('Hareketler'!$B$2:$B$1001=$A199)*'Hareketler'!$A$2:$A$1001))))</f>
        <v/>
      </c>
    </row>
    <row r="200">
      <c r="A200" s="8" t="n"/>
      <c r="B200" s="8" t="n"/>
      <c r="C200" s="8" t="n"/>
      <c r="D200" s="9">
        <f>IF($A200="","",SUMIFS('Hareketler'!$D$2:$D$1001,'Hareketler'!$B$2:$B$1001,$A200))</f>
        <v/>
      </c>
      <c r="E200" s="9">
        <f>IF($A200="","",SUMIFS('Hareketler'!$E$2:$E$1001,'Hareketler'!$B$2:$B$1001,$A200))</f>
        <v/>
      </c>
      <c r="F200" s="9">
        <f>IF($A200="","",D200-E200)</f>
        <v/>
      </c>
      <c r="G200" s="10">
        <f>IF($A200="","",IF(COUNTIF('Hareketler'!$B$2:$B$1001,$A200)=0,"",SUMPRODUCT(MAX(('Hareketler'!$B$2:$B$1001=$A200)*'Hareketler'!$A$2:$A$1001))))</f>
        <v/>
      </c>
    </row>
    <row r="201">
      <c r="A201" s="8" t="n"/>
      <c r="B201" s="8" t="n"/>
      <c r="C201" s="8" t="n"/>
      <c r="D201" s="9">
        <f>IF($A201="","",SUMIFS('Hareketler'!$D$2:$D$1001,'Hareketler'!$B$2:$B$1001,$A201))</f>
        <v/>
      </c>
      <c r="E201" s="9">
        <f>IF($A201="","",SUMIFS('Hareketler'!$E$2:$E$1001,'Hareketler'!$B$2:$B$1001,$A201))</f>
        <v/>
      </c>
      <c r="F201" s="9">
        <f>IF($A201="","",D201-E201)</f>
        <v/>
      </c>
      <c r="G201" s="10">
        <f>IF($A201="","",IF(COUNTIF('Hareketler'!$B$2:$B$1001,$A201)=0,"",SUMPRODUCT(MAX(('Hareketler'!$B$2:$B$1001=$A201)*'Hareketler'!$A$2:$A$1001))))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34" customWidth="1" min="3" max="3"/>
    <col width="18" customWidth="1" min="4" max="4"/>
    <col width="18" customWidth="1" min="5" max="5"/>
    <col width="18" customWidth="1" min="6" max="6"/>
    <col width="12" customWidth="1" min="7" max="7"/>
  </cols>
  <sheetData>
    <row r="1" ht="30" customHeight="1">
      <c r="A1" s="7" t="inlineStr">
        <is>
          <t>Tarih</t>
        </is>
      </c>
      <c r="B1" s="7" t="inlineStr">
        <is>
          <t>Müşteri</t>
        </is>
      </c>
      <c r="C1" s="7" t="inlineStr">
        <is>
          <t>Açıklama</t>
        </is>
      </c>
      <c r="D1" s="7" t="inlineStr">
        <is>
          <t>Borç (veresiye satış)</t>
        </is>
      </c>
      <c r="E1" s="7" t="inlineStr">
        <is>
          <t>Ödeme (tahsilat)</t>
        </is>
      </c>
      <c r="F1" s="7" t="inlineStr">
        <is>
          <t>Müşterinin bakiyesi</t>
        </is>
      </c>
      <c r="G1" s="7" t="inlineStr">
        <is>
          <t>Ekstre sırası (yardımcı)</t>
        </is>
      </c>
    </row>
    <row r="2">
      <c r="A2" s="11" t="n">
        <v>46296</v>
      </c>
      <c r="B2" s="8" t="inlineStr">
        <is>
          <t>Ahmet Yılmaz (örnek)</t>
        </is>
      </c>
      <c r="C2" s="8" t="inlineStr">
        <is>
          <t>Ekmek, süt, deterjan</t>
        </is>
      </c>
      <c r="D2" s="12" t="n">
        <v>350</v>
      </c>
      <c r="E2" s="12" t="n"/>
      <c r="F2" s="9">
        <f>IF($B2="","",SUMIFS($D$2:$D2,$B$2:$B2,$B2)-SUMIFS($E$2:$E2,$B$2:$B2,$B2))</f>
        <v/>
      </c>
      <c r="G2" s="13">
        <f>IF(AND($B2&lt;&gt;"",$B2='Ekstre'!$B$3),COUNTIF($B$2:$B2,'Ekstre'!$B$3),"")</f>
        <v/>
      </c>
    </row>
    <row r="3">
      <c r="A3" s="11" t="n">
        <v>46300</v>
      </c>
      <c r="B3" s="8" t="inlineStr">
        <is>
          <t>Ahmet Yılmaz (örnek)</t>
        </is>
      </c>
      <c r="C3" s="8" t="inlineStr">
        <is>
          <t>Sigara, su</t>
        </is>
      </c>
      <c r="D3" s="12" t="n">
        <v>180</v>
      </c>
      <c r="E3" s="12" t="n"/>
      <c r="F3" s="9">
        <f>IF($B3="","",SUMIFS($D$2:$D3,$B$2:$B3,$B3)-SUMIFS($E$2:$E3,$B$2:$B3,$B3))</f>
        <v/>
      </c>
      <c r="G3" s="13">
        <f>IF(AND($B3&lt;&gt;"",$B3='Ekstre'!$B$3),COUNTIF($B$2:$B3,'Ekstre'!$B$3),"")</f>
        <v/>
      </c>
    </row>
    <row r="4">
      <c r="A4" s="11" t="n">
        <v>46305</v>
      </c>
      <c r="B4" s="8" t="inlineStr">
        <is>
          <t>Ahmet Yılmaz (örnek)</t>
        </is>
      </c>
      <c r="C4" s="8" t="inlineStr">
        <is>
          <t>Nakit, kısmi ödeme</t>
        </is>
      </c>
      <c r="D4" s="12" t="n"/>
      <c r="E4" s="12" t="n">
        <v>300</v>
      </c>
      <c r="F4" s="9">
        <f>IF($B4="","",SUMIFS($D$2:$D4,$B$2:$B4,$B4)-SUMIFS($E$2:$E4,$B$2:$B4,$B4))</f>
        <v/>
      </c>
      <c r="G4" s="13">
        <f>IF(AND($B4&lt;&gt;"",$B4='Ekstre'!$B$3),COUNTIF($B$2:$B4,'Ekstre'!$B$3),"")</f>
        <v/>
      </c>
    </row>
    <row r="5">
      <c r="A5" s="11" t="n"/>
      <c r="B5" s="8" t="n"/>
      <c r="C5" s="8" t="n"/>
      <c r="D5" s="12" t="n"/>
      <c r="E5" s="12" t="n"/>
      <c r="F5" s="9">
        <f>IF($B5="","",SUMIFS($D$2:$D5,$B$2:$B5,$B5)-SUMIFS($E$2:$E5,$B$2:$B5,$B5))</f>
        <v/>
      </c>
      <c r="G5" s="13">
        <f>IF(AND($B5&lt;&gt;"",$B5='Ekstre'!$B$3),COUNTIF($B$2:$B5,'Ekstre'!$B$3),"")</f>
        <v/>
      </c>
    </row>
    <row r="6">
      <c r="A6" s="11" t="n"/>
      <c r="B6" s="8" t="n"/>
      <c r="C6" s="8" t="n"/>
      <c r="D6" s="12" t="n"/>
      <c r="E6" s="12" t="n"/>
      <c r="F6" s="9">
        <f>IF($B6="","",SUMIFS($D$2:$D6,$B$2:$B6,$B6)-SUMIFS($E$2:$E6,$B$2:$B6,$B6))</f>
        <v/>
      </c>
      <c r="G6" s="13">
        <f>IF(AND($B6&lt;&gt;"",$B6='Ekstre'!$B$3),COUNTIF($B$2:$B6,'Ekstre'!$B$3),"")</f>
        <v/>
      </c>
    </row>
    <row r="7">
      <c r="A7" s="11" t="n"/>
      <c r="B7" s="8" t="n"/>
      <c r="C7" s="8" t="n"/>
      <c r="D7" s="12" t="n"/>
      <c r="E7" s="12" t="n"/>
      <c r="F7" s="9">
        <f>IF($B7="","",SUMIFS($D$2:$D7,$B$2:$B7,$B7)-SUMIFS($E$2:$E7,$B$2:$B7,$B7))</f>
        <v/>
      </c>
      <c r="G7" s="13">
        <f>IF(AND($B7&lt;&gt;"",$B7='Ekstre'!$B$3),COUNTIF($B$2:$B7,'Ekstre'!$B$3),"")</f>
        <v/>
      </c>
    </row>
    <row r="8">
      <c r="A8" s="11" t="n"/>
      <c r="B8" s="8" t="n"/>
      <c r="C8" s="8" t="n"/>
      <c r="D8" s="12" t="n"/>
      <c r="E8" s="12" t="n"/>
      <c r="F8" s="9">
        <f>IF($B8="","",SUMIFS($D$2:$D8,$B$2:$B8,$B8)-SUMIFS($E$2:$E8,$B$2:$B8,$B8))</f>
        <v/>
      </c>
      <c r="G8" s="13">
        <f>IF(AND($B8&lt;&gt;"",$B8='Ekstre'!$B$3),COUNTIF($B$2:$B8,'Ekstre'!$B$3),"")</f>
        <v/>
      </c>
    </row>
    <row r="9">
      <c r="A9" s="11" t="n"/>
      <c r="B9" s="8" t="n"/>
      <c r="C9" s="8" t="n"/>
      <c r="D9" s="12" t="n"/>
      <c r="E9" s="12" t="n"/>
      <c r="F9" s="9">
        <f>IF($B9="","",SUMIFS($D$2:$D9,$B$2:$B9,$B9)-SUMIFS($E$2:$E9,$B$2:$B9,$B9))</f>
        <v/>
      </c>
      <c r="G9" s="13">
        <f>IF(AND($B9&lt;&gt;"",$B9='Ekstre'!$B$3),COUNTIF($B$2:$B9,'Ekstre'!$B$3),"")</f>
        <v/>
      </c>
    </row>
    <row r="10">
      <c r="A10" s="11" t="n"/>
      <c r="B10" s="8" t="n"/>
      <c r="C10" s="8" t="n"/>
      <c r="D10" s="12" t="n"/>
      <c r="E10" s="12" t="n"/>
      <c r="F10" s="9">
        <f>IF($B10="","",SUMIFS($D$2:$D10,$B$2:$B10,$B10)-SUMIFS($E$2:$E10,$B$2:$B10,$B10))</f>
        <v/>
      </c>
      <c r="G10" s="13">
        <f>IF(AND($B10&lt;&gt;"",$B10='Ekstre'!$B$3),COUNTIF($B$2:$B10,'Ekstre'!$B$3),"")</f>
        <v/>
      </c>
    </row>
    <row r="11">
      <c r="A11" s="11" t="n"/>
      <c r="B11" s="8" t="n"/>
      <c r="C11" s="8" t="n"/>
      <c r="D11" s="12" t="n"/>
      <c r="E11" s="12" t="n"/>
      <c r="F11" s="9">
        <f>IF($B11="","",SUMIFS($D$2:$D11,$B$2:$B11,$B11)-SUMIFS($E$2:$E11,$B$2:$B11,$B11))</f>
        <v/>
      </c>
      <c r="G11" s="13">
        <f>IF(AND($B11&lt;&gt;"",$B11='Ekstre'!$B$3),COUNTIF($B$2:$B11,'Ekstre'!$B$3),"")</f>
        <v/>
      </c>
    </row>
    <row r="12">
      <c r="A12" s="11" t="n"/>
      <c r="B12" s="8" t="n"/>
      <c r="C12" s="8" t="n"/>
      <c r="D12" s="12" t="n"/>
      <c r="E12" s="12" t="n"/>
      <c r="F12" s="9">
        <f>IF($B12="","",SUMIFS($D$2:$D12,$B$2:$B12,$B12)-SUMIFS($E$2:$E12,$B$2:$B12,$B12))</f>
        <v/>
      </c>
      <c r="G12" s="13">
        <f>IF(AND($B12&lt;&gt;"",$B12='Ekstre'!$B$3),COUNTIF($B$2:$B12,'Ekstre'!$B$3),"")</f>
        <v/>
      </c>
    </row>
    <row r="13">
      <c r="A13" s="11" t="n"/>
      <c r="B13" s="8" t="n"/>
      <c r="C13" s="8" t="n"/>
      <c r="D13" s="12" t="n"/>
      <c r="E13" s="12" t="n"/>
      <c r="F13" s="9">
        <f>IF($B13="","",SUMIFS($D$2:$D13,$B$2:$B13,$B13)-SUMIFS($E$2:$E13,$B$2:$B13,$B13))</f>
        <v/>
      </c>
      <c r="G13" s="13">
        <f>IF(AND($B13&lt;&gt;"",$B13='Ekstre'!$B$3),COUNTIF($B$2:$B13,'Ekstre'!$B$3),"")</f>
        <v/>
      </c>
    </row>
    <row r="14">
      <c r="A14" s="11" t="n"/>
      <c r="B14" s="8" t="n"/>
      <c r="C14" s="8" t="n"/>
      <c r="D14" s="12" t="n"/>
      <c r="E14" s="12" t="n"/>
      <c r="F14" s="9">
        <f>IF($B14="","",SUMIFS($D$2:$D14,$B$2:$B14,$B14)-SUMIFS($E$2:$E14,$B$2:$B14,$B14))</f>
        <v/>
      </c>
      <c r="G14" s="13">
        <f>IF(AND($B14&lt;&gt;"",$B14='Ekstre'!$B$3),COUNTIF($B$2:$B14,'Ekstre'!$B$3),"")</f>
        <v/>
      </c>
    </row>
    <row r="15">
      <c r="A15" s="11" t="n"/>
      <c r="B15" s="8" t="n"/>
      <c r="C15" s="8" t="n"/>
      <c r="D15" s="12" t="n"/>
      <c r="E15" s="12" t="n"/>
      <c r="F15" s="9">
        <f>IF($B15="","",SUMIFS($D$2:$D15,$B$2:$B15,$B15)-SUMIFS($E$2:$E15,$B$2:$B15,$B15))</f>
        <v/>
      </c>
      <c r="G15" s="13">
        <f>IF(AND($B15&lt;&gt;"",$B15='Ekstre'!$B$3),COUNTIF($B$2:$B15,'Ekstre'!$B$3),"")</f>
        <v/>
      </c>
    </row>
    <row r="16">
      <c r="A16" s="11" t="n"/>
      <c r="B16" s="8" t="n"/>
      <c r="C16" s="8" t="n"/>
      <c r="D16" s="12" t="n"/>
      <c r="E16" s="12" t="n"/>
      <c r="F16" s="9">
        <f>IF($B16="","",SUMIFS($D$2:$D16,$B$2:$B16,$B16)-SUMIFS($E$2:$E16,$B$2:$B16,$B16))</f>
        <v/>
      </c>
      <c r="G16" s="13">
        <f>IF(AND($B16&lt;&gt;"",$B16='Ekstre'!$B$3),COUNTIF($B$2:$B16,'Ekstre'!$B$3),"")</f>
        <v/>
      </c>
    </row>
    <row r="17">
      <c r="A17" s="11" t="n"/>
      <c r="B17" s="8" t="n"/>
      <c r="C17" s="8" t="n"/>
      <c r="D17" s="12" t="n"/>
      <c r="E17" s="12" t="n"/>
      <c r="F17" s="9">
        <f>IF($B17="","",SUMIFS($D$2:$D17,$B$2:$B17,$B17)-SUMIFS($E$2:$E17,$B$2:$B17,$B17))</f>
        <v/>
      </c>
      <c r="G17" s="13">
        <f>IF(AND($B17&lt;&gt;"",$B17='Ekstre'!$B$3),COUNTIF($B$2:$B17,'Ekstre'!$B$3),"")</f>
        <v/>
      </c>
    </row>
    <row r="18">
      <c r="A18" s="11" t="n"/>
      <c r="B18" s="8" t="n"/>
      <c r="C18" s="8" t="n"/>
      <c r="D18" s="12" t="n"/>
      <c r="E18" s="12" t="n"/>
      <c r="F18" s="9">
        <f>IF($B18="","",SUMIFS($D$2:$D18,$B$2:$B18,$B18)-SUMIFS($E$2:$E18,$B$2:$B18,$B18))</f>
        <v/>
      </c>
      <c r="G18" s="13">
        <f>IF(AND($B18&lt;&gt;"",$B18='Ekstre'!$B$3),COUNTIF($B$2:$B18,'Ekstre'!$B$3),"")</f>
        <v/>
      </c>
    </row>
    <row r="19">
      <c r="A19" s="11" t="n"/>
      <c r="B19" s="8" t="n"/>
      <c r="C19" s="8" t="n"/>
      <c r="D19" s="12" t="n"/>
      <c r="E19" s="12" t="n"/>
      <c r="F19" s="9">
        <f>IF($B19="","",SUMIFS($D$2:$D19,$B$2:$B19,$B19)-SUMIFS($E$2:$E19,$B$2:$B19,$B19))</f>
        <v/>
      </c>
      <c r="G19" s="13">
        <f>IF(AND($B19&lt;&gt;"",$B19='Ekstre'!$B$3),COUNTIF($B$2:$B19,'Ekstre'!$B$3),"")</f>
        <v/>
      </c>
    </row>
    <row r="20">
      <c r="A20" s="11" t="n"/>
      <c r="B20" s="8" t="n"/>
      <c r="C20" s="8" t="n"/>
      <c r="D20" s="12" t="n"/>
      <c r="E20" s="12" t="n"/>
      <c r="F20" s="9">
        <f>IF($B20="","",SUMIFS($D$2:$D20,$B$2:$B20,$B20)-SUMIFS($E$2:$E20,$B$2:$B20,$B20))</f>
        <v/>
      </c>
      <c r="G20" s="13">
        <f>IF(AND($B20&lt;&gt;"",$B20='Ekstre'!$B$3),COUNTIF($B$2:$B20,'Ekstre'!$B$3),"")</f>
        <v/>
      </c>
    </row>
    <row r="21">
      <c r="A21" s="11" t="n"/>
      <c r="B21" s="8" t="n"/>
      <c r="C21" s="8" t="n"/>
      <c r="D21" s="12" t="n"/>
      <c r="E21" s="12" t="n"/>
      <c r="F21" s="9">
        <f>IF($B21="","",SUMIFS($D$2:$D21,$B$2:$B21,$B21)-SUMIFS($E$2:$E21,$B$2:$B21,$B21))</f>
        <v/>
      </c>
      <c r="G21" s="13">
        <f>IF(AND($B21&lt;&gt;"",$B21='Ekstre'!$B$3),COUNTIF($B$2:$B21,'Ekstre'!$B$3),"")</f>
        <v/>
      </c>
    </row>
    <row r="22">
      <c r="A22" s="11" t="n"/>
      <c r="B22" s="8" t="n"/>
      <c r="C22" s="8" t="n"/>
      <c r="D22" s="12" t="n"/>
      <c r="E22" s="12" t="n"/>
      <c r="F22" s="9">
        <f>IF($B22="","",SUMIFS($D$2:$D22,$B$2:$B22,$B22)-SUMIFS($E$2:$E22,$B$2:$B22,$B22))</f>
        <v/>
      </c>
      <c r="G22" s="13">
        <f>IF(AND($B22&lt;&gt;"",$B22='Ekstre'!$B$3),COUNTIF($B$2:$B22,'Ekstre'!$B$3),"")</f>
        <v/>
      </c>
    </row>
    <row r="23">
      <c r="A23" s="11" t="n"/>
      <c r="B23" s="8" t="n"/>
      <c r="C23" s="8" t="n"/>
      <c r="D23" s="12" t="n"/>
      <c r="E23" s="12" t="n"/>
      <c r="F23" s="9">
        <f>IF($B23="","",SUMIFS($D$2:$D23,$B$2:$B23,$B23)-SUMIFS($E$2:$E23,$B$2:$B23,$B23))</f>
        <v/>
      </c>
      <c r="G23" s="13">
        <f>IF(AND($B23&lt;&gt;"",$B23='Ekstre'!$B$3),COUNTIF($B$2:$B23,'Ekstre'!$B$3),"")</f>
        <v/>
      </c>
    </row>
    <row r="24">
      <c r="A24" s="11" t="n"/>
      <c r="B24" s="8" t="n"/>
      <c r="C24" s="8" t="n"/>
      <c r="D24" s="12" t="n"/>
      <c r="E24" s="12" t="n"/>
      <c r="F24" s="9">
        <f>IF($B24="","",SUMIFS($D$2:$D24,$B$2:$B24,$B24)-SUMIFS($E$2:$E24,$B$2:$B24,$B24))</f>
        <v/>
      </c>
      <c r="G24" s="13">
        <f>IF(AND($B24&lt;&gt;"",$B24='Ekstre'!$B$3),COUNTIF($B$2:$B24,'Ekstre'!$B$3),"")</f>
        <v/>
      </c>
    </row>
    <row r="25">
      <c r="A25" s="11" t="n"/>
      <c r="B25" s="8" t="n"/>
      <c r="C25" s="8" t="n"/>
      <c r="D25" s="12" t="n"/>
      <c r="E25" s="12" t="n"/>
      <c r="F25" s="9">
        <f>IF($B25="","",SUMIFS($D$2:$D25,$B$2:$B25,$B25)-SUMIFS($E$2:$E25,$B$2:$B25,$B25))</f>
        <v/>
      </c>
      <c r="G25" s="13">
        <f>IF(AND($B25&lt;&gt;"",$B25='Ekstre'!$B$3),COUNTIF($B$2:$B25,'Ekstre'!$B$3),"")</f>
        <v/>
      </c>
    </row>
    <row r="26">
      <c r="A26" s="11" t="n"/>
      <c r="B26" s="8" t="n"/>
      <c r="C26" s="8" t="n"/>
      <c r="D26" s="12" t="n"/>
      <c r="E26" s="12" t="n"/>
      <c r="F26" s="9">
        <f>IF($B26="","",SUMIFS($D$2:$D26,$B$2:$B26,$B26)-SUMIFS($E$2:$E26,$B$2:$B26,$B26))</f>
        <v/>
      </c>
      <c r="G26" s="13">
        <f>IF(AND($B26&lt;&gt;"",$B26='Ekstre'!$B$3),COUNTIF($B$2:$B26,'Ekstre'!$B$3),"")</f>
        <v/>
      </c>
    </row>
    <row r="27">
      <c r="A27" s="11" t="n"/>
      <c r="B27" s="8" t="n"/>
      <c r="C27" s="8" t="n"/>
      <c r="D27" s="12" t="n"/>
      <c r="E27" s="12" t="n"/>
      <c r="F27" s="9">
        <f>IF($B27="","",SUMIFS($D$2:$D27,$B$2:$B27,$B27)-SUMIFS($E$2:$E27,$B$2:$B27,$B27))</f>
        <v/>
      </c>
      <c r="G27" s="13">
        <f>IF(AND($B27&lt;&gt;"",$B27='Ekstre'!$B$3),COUNTIF($B$2:$B27,'Ekstre'!$B$3),"")</f>
        <v/>
      </c>
    </row>
    <row r="28">
      <c r="A28" s="11" t="n"/>
      <c r="B28" s="8" t="n"/>
      <c r="C28" s="8" t="n"/>
      <c r="D28" s="12" t="n"/>
      <c r="E28" s="12" t="n"/>
      <c r="F28" s="9">
        <f>IF($B28="","",SUMIFS($D$2:$D28,$B$2:$B28,$B28)-SUMIFS($E$2:$E28,$B$2:$B28,$B28))</f>
        <v/>
      </c>
      <c r="G28" s="13">
        <f>IF(AND($B28&lt;&gt;"",$B28='Ekstre'!$B$3),COUNTIF($B$2:$B28,'Ekstre'!$B$3),"")</f>
        <v/>
      </c>
    </row>
    <row r="29">
      <c r="A29" s="11" t="n"/>
      <c r="B29" s="8" t="n"/>
      <c r="C29" s="8" t="n"/>
      <c r="D29" s="12" t="n"/>
      <c r="E29" s="12" t="n"/>
      <c r="F29" s="9">
        <f>IF($B29="","",SUMIFS($D$2:$D29,$B$2:$B29,$B29)-SUMIFS($E$2:$E29,$B$2:$B29,$B29))</f>
        <v/>
      </c>
      <c r="G29" s="13">
        <f>IF(AND($B29&lt;&gt;"",$B29='Ekstre'!$B$3),COUNTIF($B$2:$B29,'Ekstre'!$B$3),"")</f>
        <v/>
      </c>
    </row>
    <row r="30">
      <c r="A30" s="11" t="n"/>
      <c r="B30" s="8" t="n"/>
      <c r="C30" s="8" t="n"/>
      <c r="D30" s="12" t="n"/>
      <c r="E30" s="12" t="n"/>
      <c r="F30" s="9">
        <f>IF($B30="","",SUMIFS($D$2:$D30,$B$2:$B30,$B30)-SUMIFS($E$2:$E30,$B$2:$B30,$B30))</f>
        <v/>
      </c>
      <c r="G30" s="13">
        <f>IF(AND($B30&lt;&gt;"",$B30='Ekstre'!$B$3),COUNTIF($B$2:$B30,'Ekstre'!$B$3),"")</f>
        <v/>
      </c>
    </row>
    <row r="31">
      <c r="A31" s="11" t="n"/>
      <c r="B31" s="8" t="n"/>
      <c r="C31" s="8" t="n"/>
      <c r="D31" s="12" t="n"/>
      <c r="E31" s="12" t="n"/>
      <c r="F31" s="9">
        <f>IF($B31="","",SUMIFS($D$2:$D31,$B$2:$B31,$B31)-SUMIFS($E$2:$E31,$B$2:$B31,$B31))</f>
        <v/>
      </c>
      <c r="G31" s="13">
        <f>IF(AND($B31&lt;&gt;"",$B31='Ekstre'!$B$3),COUNTIF($B$2:$B31,'Ekstre'!$B$3),"")</f>
        <v/>
      </c>
    </row>
    <row r="32">
      <c r="A32" s="11" t="n"/>
      <c r="B32" s="8" t="n"/>
      <c r="C32" s="8" t="n"/>
      <c r="D32" s="12" t="n"/>
      <c r="E32" s="12" t="n"/>
      <c r="F32" s="9">
        <f>IF($B32="","",SUMIFS($D$2:$D32,$B$2:$B32,$B32)-SUMIFS($E$2:$E32,$B$2:$B32,$B32))</f>
        <v/>
      </c>
      <c r="G32" s="13">
        <f>IF(AND($B32&lt;&gt;"",$B32='Ekstre'!$B$3),COUNTIF($B$2:$B32,'Ekstre'!$B$3),"")</f>
        <v/>
      </c>
    </row>
    <row r="33">
      <c r="A33" s="11" t="n"/>
      <c r="B33" s="8" t="n"/>
      <c r="C33" s="8" t="n"/>
      <c r="D33" s="12" t="n"/>
      <c r="E33" s="12" t="n"/>
      <c r="F33" s="9">
        <f>IF($B33="","",SUMIFS($D$2:$D33,$B$2:$B33,$B33)-SUMIFS($E$2:$E33,$B$2:$B33,$B33))</f>
        <v/>
      </c>
      <c r="G33" s="13">
        <f>IF(AND($B33&lt;&gt;"",$B33='Ekstre'!$B$3),COUNTIF($B$2:$B33,'Ekstre'!$B$3),"")</f>
        <v/>
      </c>
    </row>
    <row r="34">
      <c r="A34" s="11" t="n"/>
      <c r="B34" s="8" t="n"/>
      <c r="C34" s="8" t="n"/>
      <c r="D34" s="12" t="n"/>
      <c r="E34" s="12" t="n"/>
      <c r="F34" s="9">
        <f>IF($B34="","",SUMIFS($D$2:$D34,$B$2:$B34,$B34)-SUMIFS($E$2:$E34,$B$2:$B34,$B34))</f>
        <v/>
      </c>
      <c r="G34" s="13">
        <f>IF(AND($B34&lt;&gt;"",$B34='Ekstre'!$B$3),COUNTIF($B$2:$B34,'Ekstre'!$B$3),"")</f>
        <v/>
      </c>
    </row>
    <row r="35">
      <c r="A35" s="11" t="n"/>
      <c r="B35" s="8" t="n"/>
      <c r="C35" s="8" t="n"/>
      <c r="D35" s="12" t="n"/>
      <c r="E35" s="12" t="n"/>
      <c r="F35" s="9">
        <f>IF($B35="","",SUMIFS($D$2:$D35,$B$2:$B35,$B35)-SUMIFS($E$2:$E35,$B$2:$B35,$B35))</f>
        <v/>
      </c>
      <c r="G35" s="13">
        <f>IF(AND($B35&lt;&gt;"",$B35='Ekstre'!$B$3),COUNTIF($B$2:$B35,'Ekstre'!$B$3),"")</f>
        <v/>
      </c>
    </row>
    <row r="36">
      <c r="A36" s="11" t="n"/>
      <c r="B36" s="8" t="n"/>
      <c r="C36" s="8" t="n"/>
      <c r="D36" s="12" t="n"/>
      <c r="E36" s="12" t="n"/>
      <c r="F36" s="9">
        <f>IF($B36="","",SUMIFS($D$2:$D36,$B$2:$B36,$B36)-SUMIFS($E$2:$E36,$B$2:$B36,$B36))</f>
        <v/>
      </c>
      <c r="G36" s="13">
        <f>IF(AND($B36&lt;&gt;"",$B36='Ekstre'!$B$3),COUNTIF($B$2:$B36,'Ekstre'!$B$3),"")</f>
        <v/>
      </c>
    </row>
    <row r="37">
      <c r="A37" s="11" t="n"/>
      <c r="B37" s="8" t="n"/>
      <c r="C37" s="8" t="n"/>
      <c r="D37" s="12" t="n"/>
      <c r="E37" s="12" t="n"/>
      <c r="F37" s="9">
        <f>IF($B37="","",SUMIFS($D$2:$D37,$B$2:$B37,$B37)-SUMIFS($E$2:$E37,$B$2:$B37,$B37))</f>
        <v/>
      </c>
      <c r="G37" s="13">
        <f>IF(AND($B37&lt;&gt;"",$B37='Ekstre'!$B$3),COUNTIF($B$2:$B37,'Ekstre'!$B$3),"")</f>
        <v/>
      </c>
    </row>
    <row r="38">
      <c r="A38" s="11" t="n"/>
      <c r="B38" s="8" t="n"/>
      <c r="C38" s="8" t="n"/>
      <c r="D38" s="12" t="n"/>
      <c r="E38" s="12" t="n"/>
      <c r="F38" s="9">
        <f>IF($B38="","",SUMIFS($D$2:$D38,$B$2:$B38,$B38)-SUMIFS($E$2:$E38,$B$2:$B38,$B38))</f>
        <v/>
      </c>
      <c r="G38" s="13">
        <f>IF(AND($B38&lt;&gt;"",$B38='Ekstre'!$B$3),COUNTIF($B$2:$B38,'Ekstre'!$B$3),"")</f>
        <v/>
      </c>
    </row>
    <row r="39">
      <c r="A39" s="11" t="n"/>
      <c r="B39" s="8" t="n"/>
      <c r="C39" s="8" t="n"/>
      <c r="D39" s="12" t="n"/>
      <c r="E39" s="12" t="n"/>
      <c r="F39" s="9">
        <f>IF($B39="","",SUMIFS($D$2:$D39,$B$2:$B39,$B39)-SUMIFS($E$2:$E39,$B$2:$B39,$B39))</f>
        <v/>
      </c>
      <c r="G39" s="13">
        <f>IF(AND($B39&lt;&gt;"",$B39='Ekstre'!$B$3),COUNTIF($B$2:$B39,'Ekstre'!$B$3),"")</f>
        <v/>
      </c>
    </row>
    <row r="40">
      <c r="A40" s="11" t="n"/>
      <c r="B40" s="8" t="n"/>
      <c r="C40" s="8" t="n"/>
      <c r="D40" s="12" t="n"/>
      <c r="E40" s="12" t="n"/>
      <c r="F40" s="9">
        <f>IF($B40="","",SUMIFS($D$2:$D40,$B$2:$B40,$B40)-SUMIFS($E$2:$E40,$B$2:$B40,$B40))</f>
        <v/>
      </c>
      <c r="G40" s="13">
        <f>IF(AND($B40&lt;&gt;"",$B40='Ekstre'!$B$3),COUNTIF($B$2:$B40,'Ekstre'!$B$3),"")</f>
        <v/>
      </c>
    </row>
    <row r="41">
      <c r="A41" s="11" t="n"/>
      <c r="B41" s="8" t="n"/>
      <c r="C41" s="8" t="n"/>
      <c r="D41" s="12" t="n"/>
      <c r="E41" s="12" t="n"/>
      <c r="F41" s="9">
        <f>IF($B41="","",SUMIFS($D$2:$D41,$B$2:$B41,$B41)-SUMIFS($E$2:$E41,$B$2:$B41,$B41))</f>
        <v/>
      </c>
      <c r="G41" s="13">
        <f>IF(AND($B41&lt;&gt;"",$B41='Ekstre'!$B$3),COUNTIF($B$2:$B41,'Ekstre'!$B$3),"")</f>
        <v/>
      </c>
    </row>
    <row r="42">
      <c r="A42" s="11" t="n"/>
      <c r="B42" s="8" t="n"/>
      <c r="C42" s="8" t="n"/>
      <c r="D42" s="12" t="n"/>
      <c r="E42" s="12" t="n"/>
      <c r="F42" s="9">
        <f>IF($B42="","",SUMIFS($D$2:$D42,$B$2:$B42,$B42)-SUMIFS($E$2:$E42,$B$2:$B42,$B42))</f>
        <v/>
      </c>
      <c r="G42" s="13">
        <f>IF(AND($B42&lt;&gt;"",$B42='Ekstre'!$B$3),COUNTIF($B$2:$B42,'Ekstre'!$B$3),"")</f>
        <v/>
      </c>
    </row>
    <row r="43">
      <c r="A43" s="11" t="n"/>
      <c r="B43" s="8" t="n"/>
      <c r="C43" s="8" t="n"/>
      <c r="D43" s="12" t="n"/>
      <c r="E43" s="12" t="n"/>
      <c r="F43" s="9">
        <f>IF($B43="","",SUMIFS($D$2:$D43,$B$2:$B43,$B43)-SUMIFS($E$2:$E43,$B$2:$B43,$B43))</f>
        <v/>
      </c>
      <c r="G43" s="13">
        <f>IF(AND($B43&lt;&gt;"",$B43='Ekstre'!$B$3),COUNTIF($B$2:$B43,'Ekstre'!$B$3),"")</f>
        <v/>
      </c>
    </row>
    <row r="44">
      <c r="A44" s="11" t="n"/>
      <c r="B44" s="8" t="n"/>
      <c r="C44" s="8" t="n"/>
      <c r="D44" s="12" t="n"/>
      <c r="E44" s="12" t="n"/>
      <c r="F44" s="9">
        <f>IF($B44="","",SUMIFS($D$2:$D44,$B$2:$B44,$B44)-SUMIFS($E$2:$E44,$B$2:$B44,$B44))</f>
        <v/>
      </c>
      <c r="G44" s="13">
        <f>IF(AND($B44&lt;&gt;"",$B44='Ekstre'!$B$3),COUNTIF($B$2:$B44,'Ekstre'!$B$3),"")</f>
        <v/>
      </c>
    </row>
    <row r="45">
      <c r="A45" s="11" t="n"/>
      <c r="B45" s="8" t="n"/>
      <c r="C45" s="8" t="n"/>
      <c r="D45" s="12" t="n"/>
      <c r="E45" s="12" t="n"/>
      <c r="F45" s="9">
        <f>IF($B45="","",SUMIFS($D$2:$D45,$B$2:$B45,$B45)-SUMIFS($E$2:$E45,$B$2:$B45,$B45))</f>
        <v/>
      </c>
      <c r="G45" s="13">
        <f>IF(AND($B45&lt;&gt;"",$B45='Ekstre'!$B$3),COUNTIF($B$2:$B45,'Ekstre'!$B$3),"")</f>
        <v/>
      </c>
    </row>
    <row r="46">
      <c r="A46" s="11" t="n"/>
      <c r="B46" s="8" t="n"/>
      <c r="C46" s="8" t="n"/>
      <c r="D46" s="12" t="n"/>
      <c r="E46" s="12" t="n"/>
      <c r="F46" s="9">
        <f>IF($B46="","",SUMIFS($D$2:$D46,$B$2:$B46,$B46)-SUMIFS($E$2:$E46,$B$2:$B46,$B46))</f>
        <v/>
      </c>
      <c r="G46" s="13">
        <f>IF(AND($B46&lt;&gt;"",$B46='Ekstre'!$B$3),COUNTIF($B$2:$B46,'Ekstre'!$B$3),"")</f>
        <v/>
      </c>
    </row>
    <row r="47">
      <c r="A47" s="11" t="n"/>
      <c r="B47" s="8" t="n"/>
      <c r="C47" s="8" t="n"/>
      <c r="D47" s="12" t="n"/>
      <c r="E47" s="12" t="n"/>
      <c r="F47" s="9">
        <f>IF($B47="","",SUMIFS($D$2:$D47,$B$2:$B47,$B47)-SUMIFS($E$2:$E47,$B$2:$B47,$B47))</f>
        <v/>
      </c>
      <c r="G47" s="13">
        <f>IF(AND($B47&lt;&gt;"",$B47='Ekstre'!$B$3),COUNTIF($B$2:$B47,'Ekstre'!$B$3),"")</f>
        <v/>
      </c>
    </row>
    <row r="48">
      <c r="A48" s="11" t="n"/>
      <c r="B48" s="8" t="n"/>
      <c r="C48" s="8" t="n"/>
      <c r="D48" s="12" t="n"/>
      <c r="E48" s="12" t="n"/>
      <c r="F48" s="9">
        <f>IF($B48="","",SUMIFS($D$2:$D48,$B$2:$B48,$B48)-SUMIFS($E$2:$E48,$B$2:$B48,$B48))</f>
        <v/>
      </c>
      <c r="G48" s="13">
        <f>IF(AND($B48&lt;&gt;"",$B48='Ekstre'!$B$3),COUNTIF($B$2:$B48,'Ekstre'!$B$3),"")</f>
        <v/>
      </c>
    </row>
    <row r="49">
      <c r="A49" s="11" t="n"/>
      <c r="B49" s="8" t="n"/>
      <c r="C49" s="8" t="n"/>
      <c r="D49" s="12" t="n"/>
      <c r="E49" s="12" t="n"/>
      <c r="F49" s="9">
        <f>IF($B49="","",SUMIFS($D$2:$D49,$B$2:$B49,$B49)-SUMIFS($E$2:$E49,$B$2:$B49,$B49))</f>
        <v/>
      </c>
      <c r="G49" s="13">
        <f>IF(AND($B49&lt;&gt;"",$B49='Ekstre'!$B$3),COUNTIF($B$2:$B49,'Ekstre'!$B$3),"")</f>
        <v/>
      </c>
    </row>
    <row r="50">
      <c r="A50" s="11" t="n"/>
      <c r="B50" s="8" t="n"/>
      <c r="C50" s="8" t="n"/>
      <c r="D50" s="12" t="n"/>
      <c r="E50" s="12" t="n"/>
      <c r="F50" s="9">
        <f>IF($B50="","",SUMIFS($D$2:$D50,$B$2:$B50,$B50)-SUMIFS($E$2:$E50,$B$2:$B50,$B50))</f>
        <v/>
      </c>
      <c r="G50" s="13">
        <f>IF(AND($B50&lt;&gt;"",$B50='Ekstre'!$B$3),COUNTIF($B$2:$B50,'Ekstre'!$B$3),"")</f>
        <v/>
      </c>
    </row>
    <row r="51">
      <c r="A51" s="11" t="n"/>
      <c r="B51" s="8" t="n"/>
      <c r="C51" s="8" t="n"/>
      <c r="D51" s="12" t="n"/>
      <c r="E51" s="12" t="n"/>
      <c r="F51" s="9">
        <f>IF($B51="","",SUMIFS($D$2:$D51,$B$2:$B51,$B51)-SUMIFS($E$2:$E51,$B$2:$B51,$B51))</f>
        <v/>
      </c>
      <c r="G51" s="13">
        <f>IF(AND($B51&lt;&gt;"",$B51='Ekstre'!$B$3),COUNTIF($B$2:$B51,'Ekstre'!$B$3),"")</f>
        <v/>
      </c>
    </row>
    <row r="52">
      <c r="A52" s="11" t="n"/>
      <c r="B52" s="8" t="n"/>
      <c r="C52" s="8" t="n"/>
      <c r="D52" s="12" t="n"/>
      <c r="E52" s="12" t="n"/>
      <c r="F52" s="9">
        <f>IF($B52="","",SUMIFS($D$2:$D52,$B$2:$B52,$B52)-SUMIFS($E$2:$E52,$B$2:$B52,$B52))</f>
        <v/>
      </c>
      <c r="G52" s="13">
        <f>IF(AND($B52&lt;&gt;"",$B52='Ekstre'!$B$3),COUNTIF($B$2:$B52,'Ekstre'!$B$3),"")</f>
        <v/>
      </c>
    </row>
    <row r="53">
      <c r="A53" s="11" t="n"/>
      <c r="B53" s="8" t="n"/>
      <c r="C53" s="8" t="n"/>
      <c r="D53" s="12" t="n"/>
      <c r="E53" s="12" t="n"/>
      <c r="F53" s="9">
        <f>IF($B53="","",SUMIFS($D$2:$D53,$B$2:$B53,$B53)-SUMIFS($E$2:$E53,$B$2:$B53,$B53))</f>
        <v/>
      </c>
      <c r="G53" s="13">
        <f>IF(AND($B53&lt;&gt;"",$B53='Ekstre'!$B$3),COUNTIF($B$2:$B53,'Ekstre'!$B$3),"")</f>
        <v/>
      </c>
    </row>
    <row r="54">
      <c r="A54" s="11" t="n"/>
      <c r="B54" s="8" t="n"/>
      <c r="C54" s="8" t="n"/>
      <c r="D54" s="12" t="n"/>
      <c r="E54" s="12" t="n"/>
      <c r="F54" s="9">
        <f>IF($B54="","",SUMIFS($D$2:$D54,$B$2:$B54,$B54)-SUMIFS($E$2:$E54,$B$2:$B54,$B54))</f>
        <v/>
      </c>
      <c r="G54" s="13">
        <f>IF(AND($B54&lt;&gt;"",$B54='Ekstre'!$B$3),COUNTIF($B$2:$B54,'Ekstre'!$B$3),"")</f>
        <v/>
      </c>
    </row>
    <row r="55">
      <c r="A55" s="11" t="n"/>
      <c r="B55" s="8" t="n"/>
      <c r="C55" s="8" t="n"/>
      <c r="D55" s="12" t="n"/>
      <c r="E55" s="12" t="n"/>
      <c r="F55" s="9">
        <f>IF($B55="","",SUMIFS($D$2:$D55,$B$2:$B55,$B55)-SUMIFS($E$2:$E55,$B$2:$B55,$B55))</f>
        <v/>
      </c>
      <c r="G55" s="13">
        <f>IF(AND($B55&lt;&gt;"",$B55='Ekstre'!$B$3),COUNTIF($B$2:$B55,'Ekstre'!$B$3),"")</f>
        <v/>
      </c>
    </row>
    <row r="56">
      <c r="A56" s="11" t="n"/>
      <c r="B56" s="8" t="n"/>
      <c r="C56" s="8" t="n"/>
      <c r="D56" s="12" t="n"/>
      <c r="E56" s="12" t="n"/>
      <c r="F56" s="9">
        <f>IF($B56="","",SUMIFS($D$2:$D56,$B$2:$B56,$B56)-SUMIFS($E$2:$E56,$B$2:$B56,$B56))</f>
        <v/>
      </c>
      <c r="G56" s="13">
        <f>IF(AND($B56&lt;&gt;"",$B56='Ekstre'!$B$3),COUNTIF($B$2:$B56,'Ekstre'!$B$3),"")</f>
        <v/>
      </c>
    </row>
    <row r="57">
      <c r="A57" s="11" t="n"/>
      <c r="B57" s="8" t="n"/>
      <c r="C57" s="8" t="n"/>
      <c r="D57" s="12" t="n"/>
      <c r="E57" s="12" t="n"/>
      <c r="F57" s="9">
        <f>IF($B57="","",SUMIFS($D$2:$D57,$B$2:$B57,$B57)-SUMIFS($E$2:$E57,$B$2:$B57,$B57))</f>
        <v/>
      </c>
      <c r="G57" s="13">
        <f>IF(AND($B57&lt;&gt;"",$B57='Ekstre'!$B$3),COUNTIF($B$2:$B57,'Ekstre'!$B$3),"")</f>
        <v/>
      </c>
    </row>
    <row r="58">
      <c r="A58" s="11" t="n"/>
      <c r="B58" s="8" t="n"/>
      <c r="C58" s="8" t="n"/>
      <c r="D58" s="12" t="n"/>
      <c r="E58" s="12" t="n"/>
      <c r="F58" s="9">
        <f>IF($B58="","",SUMIFS($D$2:$D58,$B$2:$B58,$B58)-SUMIFS($E$2:$E58,$B$2:$B58,$B58))</f>
        <v/>
      </c>
      <c r="G58" s="13">
        <f>IF(AND($B58&lt;&gt;"",$B58='Ekstre'!$B$3),COUNTIF($B$2:$B58,'Ekstre'!$B$3),"")</f>
        <v/>
      </c>
    </row>
    <row r="59">
      <c r="A59" s="11" t="n"/>
      <c r="B59" s="8" t="n"/>
      <c r="C59" s="8" t="n"/>
      <c r="D59" s="12" t="n"/>
      <c r="E59" s="12" t="n"/>
      <c r="F59" s="9">
        <f>IF($B59="","",SUMIFS($D$2:$D59,$B$2:$B59,$B59)-SUMIFS($E$2:$E59,$B$2:$B59,$B59))</f>
        <v/>
      </c>
      <c r="G59" s="13">
        <f>IF(AND($B59&lt;&gt;"",$B59='Ekstre'!$B$3),COUNTIF($B$2:$B59,'Ekstre'!$B$3),"")</f>
        <v/>
      </c>
    </row>
    <row r="60">
      <c r="A60" s="11" t="n"/>
      <c r="B60" s="8" t="n"/>
      <c r="C60" s="8" t="n"/>
      <c r="D60" s="12" t="n"/>
      <c r="E60" s="12" t="n"/>
      <c r="F60" s="9">
        <f>IF($B60="","",SUMIFS($D$2:$D60,$B$2:$B60,$B60)-SUMIFS($E$2:$E60,$B$2:$B60,$B60))</f>
        <v/>
      </c>
      <c r="G60" s="13">
        <f>IF(AND($B60&lt;&gt;"",$B60='Ekstre'!$B$3),COUNTIF($B$2:$B60,'Ekstre'!$B$3),"")</f>
        <v/>
      </c>
    </row>
    <row r="61">
      <c r="A61" s="11" t="n"/>
      <c r="B61" s="8" t="n"/>
      <c r="C61" s="8" t="n"/>
      <c r="D61" s="12" t="n"/>
      <c r="E61" s="12" t="n"/>
      <c r="F61" s="9">
        <f>IF($B61="","",SUMIFS($D$2:$D61,$B$2:$B61,$B61)-SUMIFS($E$2:$E61,$B$2:$B61,$B61))</f>
        <v/>
      </c>
      <c r="G61" s="13">
        <f>IF(AND($B61&lt;&gt;"",$B61='Ekstre'!$B$3),COUNTIF($B$2:$B61,'Ekstre'!$B$3),"")</f>
        <v/>
      </c>
    </row>
    <row r="62">
      <c r="A62" s="11" t="n"/>
      <c r="B62" s="8" t="n"/>
      <c r="C62" s="8" t="n"/>
      <c r="D62" s="12" t="n"/>
      <c r="E62" s="12" t="n"/>
      <c r="F62" s="9">
        <f>IF($B62="","",SUMIFS($D$2:$D62,$B$2:$B62,$B62)-SUMIFS($E$2:$E62,$B$2:$B62,$B62))</f>
        <v/>
      </c>
      <c r="G62" s="13">
        <f>IF(AND($B62&lt;&gt;"",$B62='Ekstre'!$B$3),COUNTIF($B$2:$B62,'Ekstre'!$B$3),"")</f>
        <v/>
      </c>
    </row>
    <row r="63">
      <c r="A63" s="11" t="n"/>
      <c r="B63" s="8" t="n"/>
      <c r="C63" s="8" t="n"/>
      <c r="D63" s="12" t="n"/>
      <c r="E63" s="12" t="n"/>
      <c r="F63" s="9">
        <f>IF($B63="","",SUMIFS($D$2:$D63,$B$2:$B63,$B63)-SUMIFS($E$2:$E63,$B$2:$B63,$B63))</f>
        <v/>
      </c>
      <c r="G63" s="13">
        <f>IF(AND($B63&lt;&gt;"",$B63='Ekstre'!$B$3),COUNTIF($B$2:$B63,'Ekstre'!$B$3),"")</f>
        <v/>
      </c>
    </row>
    <row r="64">
      <c r="A64" s="11" t="n"/>
      <c r="B64" s="8" t="n"/>
      <c r="C64" s="8" t="n"/>
      <c r="D64" s="12" t="n"/>
      <c r="E64" s="12" t="n"/>
      <c r="F64" s="9">
        <f>IF($B64="","",SUMIFS($D$2:$D64,$B$2:$B64,$B64)-SUMIFS($E$2:$E64,$B$2:$B64,$B64))</f>
        <v/>
      </c>
      <c r="G64" s="13">
        <f>IF(AND($B64&lt;&gt;"",$B64='Ekstre'!$B$3),COUNTIF($B$2:$B64,'Ekstre'!$B$3),"")</f>
        <v/>
      </c>
    </row>
    <row r="65">
      <c r="A65" s="11" t="n"/>
      <c r="B65" s="8" t="n"/>
      <c r="C65" s="8" t="n"/>
      <c r="D65" s="12" t="n"/>
      <c r="E65" s="12" t="n"/>
      <c r="F65" s="9">
        <f>IF($B65="","",SUMIFS($D$2:$D65,$B$2:$B65,$B65)-SUMIFS($E$2:$E65,$B$2:$B65,$B65))</f>
        <v/>
      </c>
      <c r="G65" s="13">
        <f>IF(AND($B65&lt;&gt;"",$B65='Ekstre'!$B$3),COUNTIF($B$2:$B65,'Ekstre'!$B$3),"")</f>
        <v/>
      </c>
    </row>
    <row r="66">
      <c r="A66" s="11" t="n"/>
      <c r="B66" s="8" t="n"/>
      <c r="C66" s="8" t="n"/>
      <c r="D66" s="12" t="n"/>
      <c r="E66" s="12" t="n"/>
      <c r="F66" s="9">
        <f>IF($B66="","",SUMIFS($D$2:$D66,$B$2:$B66,$B66)-SUMIFS($E$2:$E66,$B$2:$B66,$B66))</f>
        <v/>
      </c>
      <c r="G66" s="13">
        <f>IF(AND($B66&lt;&gt;"",$B66='Ekstre'!$B$3),COUNTIF($B$2:$B66,'Ekstre'!$B$3),"")</f>
        <v/>
      </c>
    </row>
    <row r="67">
      <c r="A67" s="11" t="n"/>
      <c r="B67" s="8" t="n"/>
      <c r="C67" s="8" t="n"/>
      <c r="D67" s="12" t="n"/>
      <c r="E67" s="12" t="n"/>
      <c r="F67" s="9">
        <f>IF($B67="","",SUMIFS($D$2:$D67,$B$2:$B67,$B67)-SUMIFS($E$2:$E67,$B$2:$B67,$B67))</f>
        <v/>
      </c>
      <c r="G67" s="13">
        <f>IF(AND($B67&lt;&gt;"",$B67='Ekstre'!$B$3),COUNTIF($B$2:$B67,'Ekstre'!$B$3),"")</f>
        <v/>
      </c>
    </row>
    <row r="68">
      <c r="A68" s="11" t="n"/>
      <c r="B68" s="8" t="n"/>
      <c r="C68" s="8" t="n"/>
      <c r="D68" s="12" t="n"/>
      <c r="E68" s="12" t="n"/>
      <c r="F68" s="9">
        <f>IF($B68="","",SUMIFS($D$2:$D68,$B$2:$B68,$B68)-SUMIFS($E$2:$E68,$B$2:$B68,$B68))</f>
        <v/>
      </c>
      <c r="G68" s="13">
        <f>IF(AND($B68&lt;&gt;"",$B68='Ekstre'!$B$3),COUNTIF($B$2:$B68,'Ekstre'!$B$3),"")</f>
        <v/>
      </c>
    </row>
    <row r="69">
      <c r="A69" s="11" t="n"/>
      <c r="B69" s="8" t="n"/>
      <c r="C69" s="8" t="n"/>
      <c r="D69" s="12" t="n"/>
      <c r="E69" s="12" t="n"/>
      <c r="F69" s="9">
        <f>IF($B69="","",SUMIFS($D$2:$D69,$B$2:$B69,$B69)-SUMIFS($E$2:$E69,$B$2:$B69,$B69))</f>
        <v/>
      </c>
      <c r="G69" s="13">
        <f>IF(AND($B69&lt;&gt;"",$B69='Ekstre'!$B$3),COUNTIF($B$2:$B69,'Ekstre'!$B$3),"")</f>
        <v/>
      </c>
    </row>
    <row r="70">
      <c r="A70" s="11" t="n"/>
      <c r="B70" s="8" t="n"/>
      <c r="C70" s="8" t="n"/>
      <c r="D70" s="12" t="n"/>
      <c r="E70" s="12" t="n"/>
      <c r="F70" s="9">
        <f>IF($B70="","",SUMIFS($D$2:$D70,$B$2:$B70,$B70)-SUMIFS($E$2:$E70,$B$2:$B70,$B70))</f>
        <v/>
      </c>
      <c r="G70" s="13">
        <f>IF(AND($B70&lt;&gt;"",$B70='Ekstre'!$B$3),COUNTIF($B$2:$B70,'Ekstre'!$B$3),"")</f>
        <v/>
      </c>
    </row>
    <row r="71">
      <c r="A71" s="11" t="n"/>
      <c r="B71" s="8" t="n"/>
      <c r="C71" s="8" t="n"/>
      <c r="D71" s="12" t="n"/>
      <c r="E71" s="12" t="n"/>
      <c r="F71" s="9">
        <f>IF($B71="","",SUMIFS($D$2:$D71,$B$2:$B71,$B71)-SUMIFS($E$2:$E71,$B$2:$B71,$B71))</f>
        <v/>
      </c>
      <c r="G71" s="13">
        <f>IF(AND($B71&lt;&gt;"",$B71='Ekstre'!$B$3),COUNTIF($B$2:$B71,'Ekstre'!$B$3),"")</f>
        <v/>
      </c>
    </row>
    <row r="72">
      <c r="A72" s="11" t="n"/>
      <c r="B72" s="8" t="n"/>
      <c r="C72" s="8" t="n"/>
      <c r="D72" s="12" t="n"/>
      <c r="E72" s="12" t="n"/>
      <c r="F72" s="9">
        <f>IF($B72="","",SUMIFS($D$2:$D72,$B$2:$B72,$B72)-SUMIFS($E$2:$E72,$B$2:$B72,$B72))</f>
        <v/>
      </c>
      <c r="G72" s="13">
        <f>IF(AND($B72&lt;&gt;"",$B72='Ekstre'!$B$3),COUNTIF($B$2:$B72,'Ekstre'!$B$3),"")</f>
        <v/>
      </c>
    </row>
    <row r="73">
      <c r="A73" s="11" t="n"/>
      <c r="B73" s="8" t="n"/>
      <c r="C73" s="8" t="n"/>
      <c r="D73" s="12" t="n"/>
      <c r="E73" s="12" t="n"/>
      <c r="F73" s="9">
        <f>IF($B73="","",SUMIFS($D$2:$D73,$B$2:$B73,$B73)-SUMIFS($E$2:$E73,$B$2:$B73,$B73))</f>
        <v/>
      </c>
      <c r="G73" s="13">
        <f>IF(AND($B73&lt;&gt;"",$B73='Ekstre'!$B$3),COUNTIF($B$2:$B73,'Ekstre'!$B$3),"")</f>
        <v/>
      </c>
    </row>
    <row r="74">
      <c r="A74" s="11" t="n"/>
      <c r="B74" s="8" t="n"/>
      <c r="C74" s="8" t="n"/>
      <c r="D74" s="12" t="n"/>
      <c r="E74" s="12" t="n"/>
      <c r="F74" s="9">
        <f>IF($B74="","",SUMIFS($D$2:$D74,$B$2:$B74,$B74)-SUMIFS($E$2:$E74,$B$2:$B74,$B74))</f>
        <v/>
      </c>
      <c r="G74" s="13">
        <f>IF(AND($B74&lt;&gt;"",$B74='Ekstre'!$B$3),COUNTIF($B$2:$B74,'Ekstre'!$B$3),"")</f>
        <v/>
      </c>
    </row>
    <row r="75">
      <c r="A75" s="11" t="n"/>
      <c r="B75" s="8" t="n"/>
      <c r="C75" s="8" t="n"/>
      <c r="D75" s="12" t="n"/>
      <c r="E75" s="12" t="n"/>
      <c r="F75" s="9">
        <f>IF($B75="","",SUMIFS($D$2:$D75,$B$2:$B75,$B75)-SUMIFS($E$2:$E75,$B$2:$B75,$B75))</f>
        <v/>
      </c>
      <c r="G75" s="13">
        <f>IF(AND($B75&lt;&gt;"",$B75='Ekstre'!$B$3),COUNTIF($B$2:$B75,'Ekstre'!$B$3),"")</f>
        <v/>
      </c>
    </row>
    <row r="76">
      <c r="A76" s="11" t="n"/>
      <c r="B76" s="8" t="n"/>
      <c r="C76" s="8" t="n"/>
      <c r="D76" s="12" t="n"/>
      <c r="E76" s="12" t="n"/>
      <c r="F76" s="9">
        <f>IF($B76="","",SUMIFS($D$2:$D76,$B$2:$B76,$B76)-SUMIFS($E$2:$E76,$B$2:$B76,$B76))</f>
        <v/>
      </c>
      <c r="G76" s="13">
        <f>IF(AND($B76&lt;&gt;"",$B76='Ekstre'!$B$3),COUNTIF($B$2:$B76,'Ekstre'!$B$3),"")</f>
        <v/>
      </c>
    </row>
    <row r="77">
      <c r="A77" s="11" t="n"/>
      <c r="B77" s="8" t="n"/>
      <c r="C77" s="8" t="n"/>
      <c r="D77" s="12" t="n"/>
      <c r="E77" s="12" t="n"/>
      <c r="F77" s="9">
        <f>IF($B77="","",SUMIFS($D$2:$D77,$B$2:$B77,$B77)-SUMIFS($E$2:$E77,$B$2:$B77,$B77))</f>
        <v/>
      </c>
      <c r="G77" s="13">
        <f>IF(AND($B77&lt;&gt;"",$B77='Ekstre'!$B$3),COUNTIF($B$2:$B77,'Ekstre'!$B$3),"")</f>
        <v/>
      </c>
    </row>
    <row r="78">
      <c r="A78" s="11" t="n"/>
      <c r="B78" s="8" t="n"/>
      <c r="C78" s="8" t="n"/>
      <c r="D78" s="12" t="n"/>
      <c r="E78" s="12" t="n"/>
      <c r="F78" s="9">
        <f>IF($B78="","",SUMIFS($D$2:$D78,$B$2:$B78,$B78)-SUMIFS($E$2:$E78,$B$2:$B78,$B78))</f>
        <v/>
      </c>
      <c r="G78" s="13">
        <f>IF(AND($B78&lt;&gt;"",$B78='Ekstre'!$B$3),COUNTIF($B$2:$B78,'Ekstre'!$B$3),"")</f>
        <v/>
      </c>
    </row>
    <row r="79">
      <c r="A79" s="11" t="n"/>
      <c r="B79" s="8" t="n"/>
      <c r="C79" s="8" t="n"/>
      <c r="D79" s="12" t="n"/>
      <c r="E79" s="12" t="n"/>
      <c r="F79" s="9">
        <f>IF($B79="","",SUMIFS($D$2:$D79,$B$2:$B79,$B79)-SUMIFS($E$2:$E79,$B$2:$B79,$B79))</f>
        <v/>
      </c>
      <c r="G79" s="13">
        <f>IF(AND($B79&lt;&gt;"",$B79='Ekstre'!$B$3),COUNTIF($B$2:$B79,'Ekstre'!$B$3),"")</f>
        <v/>
      </c>
    </row>
    <row r="80">
      <c r="A80" s="11" t="n"/>
      <c r="B80" s="8" t="n"/>
      <c r="C80" s="8" t="n"/>
      <c r="D80" s="12" t="n"/>
      <c r="E80" s="12" t="n"/>
      <c r="F80" s="9">
        <f>IF($B80="","",SUMIFS($D$2:$D80,$B$2:$B80,$B80)-SUMIFS($E$2:$E80,$B$2:$B80,$B80))</f>
        <v/>
      </c>
      <c r="G80" s="13">
        <f>IF(AND($B80&lt;&gt;"",$B80='Ekstre'!$B$3),COUNTIF($B$2:$B80,'Ekstre'!$B$3),"")</f>
        <v/>
      </c>
    </row>
    <row r="81">
      <c r="A81" s="11" t="n"/>
      <c r="B81" s="8" t="n"/>
      <c r="C81" s="8" t="n"/>
      <c r="D81" s="12" t="n"/>
      <c r="E81" s="12" t="n"/>
      <c r="F81" s="9">
        <f>IF($B81="","",SUMIFS($D$2:$D81,$B$2:$B81,$B81)-SUMIFS($E$2:$E81,$B$2:$B81,$B81))</f>
        <v/>
      </c>
      <c r="G81" s="13">
        <f>IF(AND($B81&lt;&gt;"",$B81='Ekstre'!$B$3),COUNTIF($B$2:$B81,'Ekstre'!$B$3),"")</f>
        <v/>
      </c>
    </row>
    <row r="82">
      <c r="A82" s="11" t="n"/>
      <c r="B82" s="8" t="n"/>
      <c r="C82" s="8" t="n"/>
      <c r="D82" s="12" t="n"/>
      <c r="E82" s="12" t="n"/>
      <c r="F82" s="9">
        <f>IF($B82="","",SUMIFS($D$2:$D82,$B$2:$B82,$B82)-SUMIFS($E$2:$E82,$B$2:$B82,$B82))</f>
        <v/>
      </c>
      <c r="G82" s="13">
        <f>IF(AND($B82&lt;&gt;"",$B82='Ekstre'!$B$3),COUNTIF($B$2:$B82,'Ekstre'!$B$3),"")</f>
        <v/>
      </c>
    </row>
    <row r="83">
      <c r="A83" s="11" t="n"/>
      <c r="B83" s="8" t="n"/>
      <c r="C83" s="8" t="n"/>
      <c r="D83" s="12" t="n"/>
      <c r="E83" s="12" t="n"/>
      <c r="F83" s="9">
        <f>IF($B83="","",SUMIFS($D$2:$D83,$B$2:$B83,$B83)-SUMIFS($E$2:$E83,$B$2:$B83,$B83))</f>
        <v/>
      </c>
      <c r="G83" s="13">
        <f>IF(AND($B83&lt;&gt;"",$B83='Ekstre'!$B$3),COUNTIF($B$2:$B83,'Ekstre'!$B$3),"")</f>
        <v/>
      </c>
    </row>
    <row r="84">
      <c r="A84" s="11" t="n"/>
      <c r="B84" s="8" t="n"/>
      <c r="C84" s="8" t="n"/>
      <c r="D84" s="12" t="n"/>
      <c r="E84" s="12" t="n"/>
      <c r="F84" s="9">
        <f>IF($B84="","",SUMIFS($D$2:$D84,$B$2:$B84,$B84)-SUMIFS($E$2:$E84,$B$2:$B84,$B84))</f>
        <v/>
      </c>
      <c r="G84" s="13">
        <f>IF(AND($B84&lt;&gt;"",$B84='Ekstre'!$B$3),COUNTIF($B$2:$B84,'Ekstre'!$B$3),"")</f>
        <v/>
      </c>
    </row>
    <row r="85">
      <c r="A85" s="11" t="n"/>
      <c r="B85" s="8" t="n"/>
      <c r="C85" s="8" t="n"/>
      <c r="D85" s="12" t="n"/>
      <c r="E85" s="12" t="n"/>
      <c r="F85" s="9">
        <f>IF($B85="","",SUMIFS($D$2:$D85,$B$2:$B85,$B85)-SUMIFS($E$2:$E85,$B$2:$B85,$B85))</f>
        <v/>
      </c>
      <c r="G85" s="13">
        <f>IF(AND($B85&lt;&gt;"",$B85='Ekstre'!$B$3),COUNTIF($B$2:$B85,'Ekstre'!$B$3),"")</f>
        <v/>
      </c>
    </row>
    <row r="86">
      <c r="A86" s="11" t="n"/>
      <c r="B86" s="8" t="n"/>
      <c r="C86" s="8" t="n"/>
      <c r="D86" s="12" t="n"/>
      <c r="E86" s="12" t="n"/>
      <c r="F86" s="9">
        <f>IF($B86="","",SUMIFS($D$2:$D86,$B$2:$B86,$B86)-SUMIFS($E$2:$E86,$B$2:$B86,$B86))</f>
        <v/>
      </c>
      <c r="G86" s="13">
        <f>IF(AND($B86&lt;&gt;"",$B86='Ekstre'!$B$3),COUNTIF($B$2:$B86,'Ekstre'!$B$3),"")</f>
        <v/>
      </c>
    </row>
    <row r="87">
      <c r="A87" s="11" t="n"/>
      <c r="B87" s="8" t="n"/>
      <c r="C87" s="8" t="n"/>
      <c r="D87" s="12" t="n"/>
      <c r="E87" s="12" t="n"/>
      <c r="F87" s="9">
        <f>IF($B87="","",SUMIFS($D$2:$D87,$B$2:$B87,$B87)-SUMIFS($E$2:$E87,$B$2:$B87,$B87))</f>
        <v/>
      </c>
      <c r="G87" s="13">
        <f>IF(AND($B87&lt;&gt;"",$B87='Ekstre'!$B$3),COUNTIF($B$2:$B87,'Ekstre'!$B$3),"")</f>
        <v/>
      </c>
    </row>
    <row r="88">
      <c r="A88" s="11" t="n"/>
      <c r="B88" s="8" t="n"/>
      <c r="C88" s="8" t="n"/>
      <c r="D88" s="12" t="n"/>
      <c r="E88" s="12" t="n"/>
      <c r="F88" s="9">
        <f>IF($B88="","",SUMIFS($D$2:$D88,$B$2:$B88,$B88)-SUMIFS($E$2:$E88,$B$2:$B88,$B88))</f>
        <v/>
      </c>
      <c r="G88" s="13">
        <f>IF(AND($B88&lt;&gt;"",$B88='Ekstre'!$B$3),COUNTIF($B$2:$B88,'Ekstre'!$B$3),"")</f>
        <v/>
      </c>
    </row>
    <row r="89">
      <c r="A89" s="11" t="n"/>
      <c r="B89" s="8" t="n"/>
      <c r="C89" s="8" t="n"/>
      <c r="D89" s="12" t="n"/>
      <c r="E89" s="12" t="n"/>
      <c r="F89" s="9">
        <f>IF($B89="","",SUMIFS($D$2:$D89,$B$2:$B89,$B89)-SUMIFS($E$2:$E89,$B$2:$B89,$B89))</f>
        <v/>
      </c>
      <c r="G89" s="13">
        <f>IF(AND($B89&lt;&gt;"",$B89='Ekstre'!$B$3),COUNTIF($B$2:$B89,'Ekstre'!$B$3),"")</f>
        <v/>
      </c>
    </row>
    <row r="90">
      <c r="A90" s="11" t="n"/>
      <c r="B90" s="8" t="n"/>
      <c r="C90" s="8" t="n"/>
      <c r="D90" s="12" t="n"/>
      <c r="E90" s="12" t="n"/>
      <c r="F90" s="9">
        <f>IF($B90="","",SUMIFS($D$2:$D90,$B$2:$B90,$B90)-SUMIFS($E$2:$E90,$B$2:$B90,$B90))</f>
        <v/>
      </c>
      <c r="G90" s="13">
        <f>IF(AND($B90&lt;&gt;"",$B90='Ekstre'!$B$3),COUNTIF($B$2:$B90,'Ekstre'!$B$3),"")</f>
        <v/>
      </c>
    </row>
    <row r="91">
      <c r="A91" s="11" t="n"/>
      <c r="B91" s="8" t="n"/>
      <c r="C91" s="8" t="n"/>
      <c r="D91" s="12" t="n"/>
      <c r="E91" s="12" t="n"/>
      <c r="F91" s="9">
        <f>IF($B91="","",SUMIFS($D$2:$D91,$B$2:$B91,$B91)-SUMIFS($E$2:$E91,$B$2:$B91,$B91))</f>
        <v/>
      </c>
      <c r="G91" s="13">
        <f>IF(AND($B91&lt;&gt;"",$B91='Ekstre'!$B$3),COUNTIF($B$2:$B91,'Ekstre'!$B$3),"")</f>
        <v/>
      </c>
    </row>
    <row r="92">
      <c r="A92" s="11" t="n"/>
      <c r="B92" s="8" t="n"/>
      <c r="C92" s="8" t="n"/>
      <c r="D92" s="12" t="n"/>
      <c r="E92" s="12" t="n"/>
      <c r="F92" s="9">
        <f>IF($B92="","",SUMIFS($D$2:$D92,$B$2:$B92,$B92)-SUMIFS($E$2:$E92,$B$2:$B92,$B92))</f>
        <v/>
      </c>
      <c r="G92" s="13">
        <f>IF(AND($B92&lt;&gt;"",$B92='Ekstre'!$B$3),COUNTIF($B$2:$B92,'Ekstre'!$B$3),"")</f>
        <v/>
      </c>
    </row>
    <row r="93">
      <c r="A93" s="11" t="n"/>
      <c r="B93" s="8" t="n"/>
      <c r="C93" s="8" t="n"/>
      <c r="D93" s="12" t="n"/>
      <c r="E93" s="12" t="n"/>
      <c r="F93" s="9">
        <f>IF($B93="","",SUMIFS($D$2:$D93,$B$2:$B93,$B93)-SUMIFS($E$2:$E93,$B$2:$B93,$B93))</f>
        <v/>
      </c>
      <c r="G93" s="13">
        <f>IF(AND($B93&lt;&gt;"",$B93='Ekstre'!$B$3),COUNTIF($B$2:$B93,'Ekstre'!$B$3),"")</f>
        <v/>
      </c>
    </row>
    <row r="94">
      <c r="A94" s="11" t="n"/>
      <c r="B94" s="8" t="n"/>
      <c r="C94" s="8" t="n"/>
      <c r="D94" s="12" t="n"/>
      <c r="E94" s="12" t="n"/>
      <c r="F94" s="9">
        <f>IF($B94="","",SUMIFS($D$2:$D94,$B$2:$B94,$B94)-SUMIFS($E$2:$E94,$B$2:$B94,$B94))</f>
        <v/>
      </c>
      <c r="G94" s="13">
        <f>IF(AND($B94&lt;&gt;"",$B94='Ekstre'!$B$3),COUNTIF($B$2:$B94,'Ekstre'!$B$3),"")</f>
        <v/>
      </c>
    </row>
    <row r="95">
      <c r="A95" s="11" t="n"/>
      <c r="B95" s="8" t="n"/>
      <c r="C95" s="8" t="n"/>
      <c r="D95" s="12" t="n"/>
      <c r="E95" s="12" t="n"/>
      <c r="F95" s="9">
        <f>IF($B95="","",SUMIFS($D$2:$D95,$B$2:$B95,$B95)-SUMIFS($E$2:$E95,$B$2:$B95,$B95))</f>
        <v/>
      </c>
      <c r="G95" s="13">
        <f>IF(AND($B95&lt;&gt;"",$B95='Ekstre'!$B$3),COUNTIF($B$2:$B95,'Ekstre'!$B$3),"")</f>
        <v/>
      </c>
    </row>
    <row r="96">
      <c r="A96" s="11" t="n"/>
      <c r="B96" s="8" t="n"/>
      <c r="C96" s="8" t="n"/>
      <c r="D96" s="12" t="n"/>
      <c r="E96" s="12" t="n"/>
      <c r="F96" s="9">
        <f>IF($B96="","",SUMIFS($D$2:$D96,$B$2:$B96,$B96)-SUMIFS($E$2:$E96,$B$2:$B96,$B96))</f>
        <v/>
      </c>
      <c r="G96" s="13">
        <f>IF(AND($B96&lt;&gt;"",$B96='Ekstre'!$B$3),COUNTIF($B$2:$B96,'Ekstre'!$B$3),"")</f>
        <v/>
      </c>
    </row>
    <row r="97">
      <c r="A97" s="11" t="n"/>
      <c r="B97" s="8" t="n"/>
      <c r="C97" s="8" t="n"/>
      <c r="D97" s="12" t="n"/>
      <c r="E97" s="12" t="n"/>
      <c r="F97" s="9">
        <f>IF($B97="","",SUMIFS($D$2:$D97,$B$2:$B97,$B97)-SUMIFS($E$2:$E97,$B$2:$B97,$B97))</f>
        <v/>
      </c>
      <c r="G97" s="13">
        <f>IF(AND($B97&lt;&gt;"",$B97='Ekstre'!$B$3),COUNTIF($B$2:$B97,'Ekstre'!$B$3),"")</f>
        <v/>
      </c>
    </row>
    <row r="98">
      <c r="A98" s="11" t="n"/>
      <c r="B98" s="8" t="n"/>
      <c r="C98" s="8" t="n"/>
      <c r="D98" s="12" t="n"/>
      <c r="E98" s="12" t="n"/>
      <c r="F98" s="9">
        <f>IF($B98="","",SUMIFS($D$2:$D98,$B$2:$B98,$B98)-SUMIFS($E$2:$E98,$B$2:$B98,$B98))</f>
        <v/>
      </c>
      <c r="G98" s="13">
        <f>IF(AND($B98&lt;&gt;"",$B98='Ekstre'!$B$3),COUNTIF($B$2:$B98,'Ekstre'!$B$3),"")</f>
        <v/>
      </c>
    </row>
    <row r="99">
      <c r="A99" s="11" t="n"/>
      <c r="B99" s="8" t="n"/>
      <c r="C99" s="8" t="n"/>
      <c r="D99" s="12" t="n"/>
      <c r="E99" s="12" t="n"/>
      <c r="F99" s="9">
        <f>IF($B99="","",SUMIFS($D$2:$D99,$B$2:$B99,$B99)-SUMIFS($E$2:$E99,$B$2:$B99,$B99))</f>
        <v/>
      </c>
      <c r="G99" s="13">
        <f>IF(AND($B99&lt;&gt;"",$B99='Ekstre'!$B$3),COUNTIF($B$2:$B99,'Ekstre'!$B$3),"")</f>
        <v/>
      </c>
    </row>
    <row r="100">
      <c r="A100" s="11" t="n"/>
      <c r="B100" s="8" t="n"/>
      <c r="C100" s="8" t="n"/>
      <c r="D100" s="12" t="n"/>
      <c r="E100" s="12" t="n"/>
      <c r="F100" s="9">
        <f>IF($B100="","",SUMIFS($D$2:$D100,$B$2:$B100,$B100)-SUMIFS($E$2:$E100,$B$2:$B100,$B100))</f>
        <v/>
      </c>
      <c r="G100" s="13">
        <f>IF(AND($B100&lt;&gt;"",$B100='Ekstre'!$B$3),COUNTIF($B$2:$B100,'Ekstre'!$B$3),"")</f>
        <v/>
      </c>
    </row>
    <row r="101">
      <c r="A101" s="11" t="n"/>
      <c r="B101" s="8" t="n"/>
      <c r="C101" s="8" t="n"/>
      <c r="D101" s="12" t="n"/>
      <c r="E101" s="12" t="n"/>
      <c r="F101" s="9">
        <f>IF($B101="","",SUMIFS($D$2:$D101,$B$2:$B101,$B101)-SUMIFS($E$2:$E101,$B$2:$B101,$B101))</f>
        <v/>
      </c>
      <c r="G101" s="13">
        <f>IF(AND($B101&lt;&gt;"",$B101='Ekstre'!$B$3),COUNTIF($B$2:$B101,'Ekstre'!$B$3),"")</f>
        <v/>
      </c>
    </row>
    <row r="102">
      <c r="A102" s="11" t="n"/>
      <c r="B102" s="8" t="n"/>
      <c r="C102" s="8" t="n"/>
      <c r="D102" s="12" t="n"/>
      <c r="E102" s="12" t="n"/>
      <c r="F102" s="9">
        <f>IF($B102="","",SUMIFS($D$2:$D102,$B$2:$B102,$B102)-SUMIFS($E$2:$E102,$B$2:$B102,$B102))</f>
        <v/>
      </c>
      <c r="G102" s="13">
        <f>IF(AND($B102&lt;&gt;"",$B102='Ekstre'!$B$3),COUNTIF($B$2:$B102,'Ekstre'!$B$3),"")</f>
        <v/>
      </c>
    </row>
    <row r="103">
      <c r="A103" s="11" t="n"/>
      <c r="B103" s="8" t="n"/>
      <c r="C103" s="8" t="n"/>
      <c r="D103" s="12" t="n"/>
      <c r="E103" s="12" t="n"/>
      <c r="F103" s="9">
        <f>IF($B103="","",SUMIFS($D$2:$D103,$B$2:$B103,$B103)-SUMIFS($E$2:$E103,$B$2:$B103,$B103))</f>
        <v/>
      </c>
      <c r="G103" s="13">
        <f>IF(AND($B103&lt;&gt;"",$B103='Ekstre'!$B$3),COUNTIF($B$2:$B103,'Ekstre'!$B$3),"")</f>
        <v/>
      </c>
    </row>
    <row r="104">
      <c r="A104" s="11" t="n"/>
      <c r="B104" s="8" t="n"/>
      <c r="C104" s="8" t="n"/>
      <c r="D104" s="12" t="n"/>
      <c r="E104" s="12" t="n"/>
      <c r="F104" s="9">
        <f>IF($B104="","",SUMIFS($D$2:$D104,$B$2:$B104,$B104)-SUMIFS($E$2:$E104,$B$2:$B104,$B104))</f>
        <v/>
      </c>
      <c r="G104" s="13">
        <f>IF(AND($B104&lt;&gt;"",$B104='Ekstre'!$B$3),COUNTIF($B$2:$B104,'Ekstre'!$B$3),"")</f>
        <v/>
      </c>
    </row>
    <row r="105">
      <c r="A105" s="11" t="n"/>
      <c r="B105" s="8" t="n"/>
      <c r="C105" s="8" t="n"/>
      <c r="D105" s="12" t="n"/>
      <c r="E105" s="12" t="n"/>
      <c r="F105" s="9">
        <f>IF($B105="","",SUMIFS($D$2:$D105,$B$2:$B105,$B105)-SUMIFS($E$2:$E105,$B$2:$B105,$B105))</f>
        <v/>
      </c>
      <c r="G105" s="13">
        <f>IF(AND($B105&lt;&gt;"",$B105='Ekstre'!$B$3),COUNTIF($B$2:$B105,'Ekstre'!$B$3),"")</f>
        <v/>
      </c>
    </row>
    <row r="106">
      <c r="A106" s="11" t="n"/>
      <c r="B106" s="8" t="n"/>
      <c r="C106" s="8" t="n"/>
      <c r="D106" s="12" t="n"/>
      <c r="E106" s="12" t="n"/>
      <c r="F106" s="9">
        <f>IF($B106="","",SUMIFS($D$2:$D106,$B$2:$B106,$B106)-SUMIFS($E$2:$E106,$B$2:$B106,$B106))</f>
        <v/>
      </c>
      <c r="G106" s="13">
        <f>IF(AND($B106&lt;&gt;"",$B106='Ekstre'!$B$3),COUNTIF($B$2:$B106,'Ekstre'!$B$3),"")</f>
        <v/>
      </c>
    </row>
    <row r="107">
      <c r="A107" s="11" t="n"/>
      <c r="B107" s="8" t="n"/>
      <c r="C107" s="8" t="n"/>
      <c r="D107" s="12" t="n"/>
      <c r="E107" s="12" t="n"/>
      <c r="F107" s="9">
        <f>IF($B107="","",SUMIFS($D$2:$D107,$B$2:$B107,$B107)-SUMIFS($E$2:$E107,$B$2:$B107,$B107))</f>
        <v/>
      </c>
      <c r="G107" s="13">
        <f>IF(AND($B107&lt;&gt;"",$B107='Ekstre'!$B$3),COUNTIF($B$2:$B107,'Ekstre'!$B$3),"")</f>
        <v/>
      </c>
    </row>
    <row r="108">
      <c r="A108" s="11" t="n"/>
      <c r="B108" s="8" t="n"/>
      <c r="C108" s="8" t="n"/>
      <c r="D108" s="12" t="n"/>
      <c r="E108" s="12" t="n"/>
      <c r="F108" s="9">
        <f>IF($B108="","",SUMIFS($D$2:$D108,$B$2:$B108,$B108)-SUMIFS($E$2:$E108,$B$2:$B108,$B108))</f>
        <v/>
      </c>
      <c r="G108" s="13">
        <f>IF(AND($B108&lt;&gt;"",$B108='Ekstre'!$B$3),COUNTIF($B$2:$B108,'Ekstre'!$B$3),"")</f>
        <v/>
      </c>
    </row>
    <row r="109">
      <c r="A109" s="11" t="n"/>
      <c r="B109" s="8" t="n"/>
      <c r="C109" s="8" t="n"/>
      <c r="D109" s="12" t="n"/>
      <c r="E109" s="12" t="n"/>
      <c r="F109" s="9">
        <f>IF($B109="","",SUMIFS($D$2:$D109,$B$2:$B109,$B109)-SUMIFS($E$2:$E109,$B$2:$B109,$B109))</f>
        <v/>
      </c>
      <c r="G109" s="13">
        <f>IF(AND($B109&lt;&gt;"",$B109='Ekstre'!$B$3),COUNTIF($B$2:$B109,'Ekstre'!$B$3),"")</f>
        <v/>
      </c>
    </row>
    <row r="110">
      <c r="A110" s="11" t="n"/>
      <c r="B110" s="8" t="n"/>
      <c r="C110" s="8" t="n"/>
      <c r="D110" s="12" t="n"/>
      <c r="E110" s="12" t="n"/>
      <c r="F110" s="9">
        <f>IF($B110="","",SUMIFS($D$2:$D110,$B$2:$B110,$B110)-SUMIFS($E$2:$E110,$B$2:$B110,$B110))</f>
        <v/>
      </c>
      <c r="G110" s="13">
        <f>IF(AND($B110&lt;&gt;"",$B110='Ekstre'!$B$3),COUNTIF($B$2:$B110,'Ekstre'!$B$3),"")</f>
        <v/>
      </c>
    </row>
    <row r="111">
      <c r="A111" s="11" t="n"/>
      <c r="B111" s="8" t="n"/>
      <c r="C111" s="8" t="n"/>
      <c r="D111" s="12" t="n"/>
      <c r="E111" s="12" t="n"/>
      <c r="F111" s="9">
        <f>IF($B111="","",SUMIFS($D$2:$D111,$B$2:$B111,$B111)-SUMIFS($E$2:$E111,$B$2:$B111,$B111))</f>
        <v/>
      </c>
      <c r="G111" s="13">
        <f>IF(AND($B111&lt;&gt;"",$B111='Ekstre'!$B$3),COUNTIF($B$2:$B111,'Ekstre'!$B$3),"")</f>
        <v/>
      </c>
    </row>
    <row r="112">
      <c r="A112" s="11" t="n"/>
      <c r="B112" s="8" t="n"/>
      <c r="C112" s="8" t="n"/>
      <c r="D112" s="12" t="n"/>
      <c r="E112" s="12" t="n"/>
      <c r="F112" s="9">
        <f>IF($B112="","",SUMIFS($D$2:$D112,$B$2:$B112,$B112)-SUMIFS($E$2:$E112,$B$2:$B112,$B112))</f>
        <v/>
      </c>
      <c r="G112" s="13">
        <f>IF(AND($B112&lt;&gt;"",$B112='Ekstre'!$B$3),COUNTIF($B$2:$B112,'Ekstre'!$B$3),"")</f>
        <v/>
      </c>
    </row>
    <row r="113">
      <c r="A113" s="11" t="n"/>
      <c r="B113" s="8" t="n"/>
      <c r="C113" s="8" t="n"/>
      <c r="D113" s="12" t="n"/>
      <c r="E113" s="12" t="n"/>
      <c r="F113" s="9">
        <f>IF($B113="","",SUMIFS($D$2:$D113,$B$2:$B113,$B113)-SUMIFS($E$2:$E113,$B$2:$B113,$B113))</f>
        <v/>
      </c>
      <c r="G113" s="13">
        <f>IF(AND($B113&lt;&gt;"",$B113='Ekstre'!$B$3),COUNTIF($B$2:$B113,'Ekstre'!$B$3),"")</f>
        <v/>
      </c>
    </row>
    <row r="114">
      <c r="A114" s="11" t="n"/>
      <c r="B114" s="8" t="n"/>
      <c r="C114" s="8" t="n"/>
      <c r="D114" s="12" t="n"/>
      <c r="E114" s="12" t="n"/>
      <c r="F114" s="9">
        <f>IF($B114="","",SUMIFS($D$2:$D114,$B$2:$B114,$B114)-SUMIFS($E$2:$E114,$B$2:$B114,$B114))</f>
        <v/>
      </c>
      <c r="G114" s="13">
        <f>IF(AND($B114&lt;&gt;"",$B114='Ekstre'!$B$3),COUNTIF($B$2:$B114,'Ekstre'!$B$3),"")</f>
        <v/>
      </c>
    </row>
    <row r="115">
      <c r="A115" s="11" t="n"/>
      <c r="B115" s="8" t="n"/>
      <c r="C115" s="8" t="n"/>
      <c r="D115" s="12" t="n"/>
      <c r="E115" s="12" t="n"/>
      <c r="F115" s="9">
        <f>IF($B115="","",SUMIFS($D$2:$D115,$B$2:$B115,$B115)-SUMIFS($E$2:$E115,$B$2:$B115,$B115))</f>
        <v/>
      </c>
      <c r="G115" s="13">
        <f>IF(AND($B115&lt;&gt;"",$B115='Ekstre'!$B$3),COUNTIF($B$2:$B115,'Ekstre'!$B$3),"")</f>
        <v/>
      </c>
    </row>
    <row r="116">
      <c r="A116" s="11" t="n"/>
      <c r="B116" s="8" t="n"/>
      <c r="C116" s="8" t="n"/>
      <c r="D116" s="12" t="n"/>
      <c r="E116" s="12" t="n"/>
      <c r="F116" s="9">
        <f>IF($B116="","",SUMIFS($D$2:$D116,$B$2:$B116,$B116)-SUMIFS($E$2:$E116,$B$2:$B116,$B116))</f>
        <v/>
      </c>
      <c r="G116" s="13">
        <f>IF(AND($B116&lt;&gt;"",$B116='Ekstre'!$B$3),COUNTIF($B$2:$B116,'Ekstre'!$B$3),"")</f>
        <v/>
      </c>
    </row>
    <row r="117">
      <c r="A117" s="11" t="n"/>
      <c r="B117" s="8" t="n"/>
      <c r="C117" s="8" t="n"/>
      <c r="D117" s="12" t="n"/>
      <c r="E117" s="12" t="n"/>
      <c r="F117" s="9">
        <f>IF($B117="","",SUMIFS($D$2:$D117,$B$2:$B117,$B117)-SUMIFS($E$2:$E117,$B$2:$B117,$B117))</f>
        <v/>
      </c>
      <c r="G117" s="13">
        <f>IF(AND($B117&lt;&gt;"",$B117='Ekstre'!$B$3),COUNTIF($B$2:$B117,'Ekstre'!$B$3),"")</f>
        <v/>
      </c>
    </row>
    <row r="118">
      <c r="A118" s="11" t="n"/>
      <c r="B118" s="8" t="n"/>
      <c r="C118" s="8" t="n"/>
      <c r="D118" s="12" t="n"/>
      <c r="E118" s="12" t="n"/>
      <c r="F118" s="9">
        <f>IF($B118="","",SUMIFS($D$2:$D118,$B$2:$B118,$B118)-SUMIFS($E$2:$E118,$B$2:$B118,$B118))</f>
        <v/>
      </c>
      <c r="G118" s="13">
        <f>IF(AND($B118&lt;&gt;"",$B118='Ekstre'!$B$3),COUNTIF($B$2:$B118,'Ekstre'!$B$3),"")</f>
        <v/>
      </c>
    </row>
    <row r="119">
      <c r="A119" s="11" t="n"/>
      <c r="B119" s="8" t="n"/>
      <c r="C119" s="8" t="n"/>
      <c r="D119" s="12" t="n"/>
      <c r="E119" s="12" t="n"/>
      <c r="F119" s="9">
        <f>IF($B119="","",SUMIFS($D$2:$D119,$B$2:$B119,$B119)-SUMIFS($E$2:$E119,$B$2:$B119,$B119))</f>
        <v/>
      </c>
      <c r="G119" s="13">
        <f>IF(AND($B119&lt;&gt;"",$B119='Ekstre'!$B$3),COUNTIF($B$2:$B119,'Ekstre'!$B$3),"")</f>
        <v/>
      </c>
    </row>
    <row r="120">
      <c r="A120" s="11" t="n"/>
      <c r="B120" s="8" t="n"/>
      <c r="C120" s="8" t="n"/>
      <c r="D120" s="12" t="n"/>
      <c r="E120" s="12" t="n"/>
      <c r="F120" s="9">
        <f>IF($B120="","",SUMIFS($D$2:$D120,$B$2:$B120,$B120)-SUMIFS($E$2:$E120,$B$2:$B120,$B120))</f>
        <v/>
      </c>
      <c r="G120" s="13">
        <f>IF(AND($B120&lt;&gt;"",$B120='Ekstre'!$B$3),COUNTIF($B$2:$B120,'Ekstre'!$B$3),"")</f>
        <v/>
      </c>
    </row>
    <row r="121">
      <c r="A121" s="11" t="n"/>
      <c r="B121" s="8" t="n"/>
      <c r="C121" s="8" t="n"/>
      <c r="D121" s="12" t="n"/>
      <c r="E121" s="12" t="n"/>
      <c r="F121" s="9">
        <f>IF($B121="","",SUMIFS($D$2:$D121,$B$2:$B121,$B121)-SUMIFS($E$2:$E121,$B$2:$B121,$B121))</f>
        <v/>
      </c>
      <c r="G121" s="13">
        <f>IF(AND($B121&lt;&gt;"",$B121='Ekstre'!$B$3),COUNTIF($B$2:$B121,'Ekstre'!$B$3),"")</f>
        <v/>
      </c>
    </row>
    <row r="122">
      <c r="A122" s="11" t="n"/>
      <c r="B122" s="8" t="n"/>
      <c r="C122" s="8" t="n"/>
      <c r="D122" s="12" t="n"/>
      <c r="E122" s="12" t="n"/>
      <c r="F122" s="9">
        <f>IF($B122="","",SUMIFS($D$2:$D122,$B$2:$B122,$B122)-SUMIFS($E$2:$E122,$B$2:$B122,$B122))</f>
        <v/>
      </c>
      <c r="G122" s="13">
        <f>IF(AND($B122&lt;&gt;"",$B122='Ekstre'!$B$3),COUNTIF($B$2:$B122,'Ekstre'!$B$3),"")</f>
        <v/>
      </c>
    </row>
    <row r="123">
      <c r="A123" s="11" t="n"/>
      <c r="B123" s="8" t="n"/>
      <c r="C123" s="8" t="n"/>
      <c r="D123" s="12" t="n"/>
      <c r="E123" s="12" t="n"/>
      <c r="F123" s="9">
        <f>IF($B123="","",SUMIFS($D$2:$D123,$B$2:$B123,$B123)-SUMIFS($E$2:$E123,$B$2:$B123,$B123))</f>
        <v/>
      </c>
      <c r="G123" s="13">
        <f>IF(AND($B123&lt;&gt;"",$B123='Ekstre'!$B$3),COUNTIF($B$2:$B123,'Ekstre'!$B$3),"")</f>
        <v/>
      </c>
    </row>
    <row r="124">
      <c r="A124" s="11" t="n"/>
      <c r="B124" s="8" t="n"/>
      <c r="C124" s="8" t="n"/>
      <c r="D124" s="12" t="n"/>
      <c r="E124" s="12" t="n"/>
      <c r="F124" s="9">
        <f>IF($B124="","",SUMIFS($D$2:$D124,$B$2:$B124,$B124)-SUMIFS($E$2:$E124,$B$2:$B124,$B124))</f>
        <v/>
      </c>
      <c r="G124" s="13">
        <f>IF(AND($B124&lt;&gt;"",$B124='Ekstre'!$B$3),COUNTIF($B$2:$B124,'Ekstre'!$B$3),"")</f>
        <v/>
      </c>
    </row>
    <row r="125">
      <c r="A125" s="11" t="n"/>
      <c r="B125" s="8" t="n"/>
      <c r="C125" s="8" t="n"/>
      <c r="D125" s="12" t="n"/>
      <c r="E125" s="12" t="n"/>
      <c r="F125" s="9">
        <f>IF($B125="","",SUMIFS($D$2:$D125,$B$2:$B125,$B125)-SUMIFS($E$2:$E125,$B$2:$B125,$B125))</f>
        <v/>
      </c>
      <c r="G125" s="13">
        <f>IF(AND($B125&lt;&gt;"",$B125='Ekstre'!$B$3),COUNTIF($B$2:$B125,'Ekstre'!$B$3),"")</f>
        <v/>
      </c>
    </row>
    <row r="126">
      <c r="A126" s="11" t="n"/>
      <c r="B126" s="8" t="n"/>
      <c r="C126" s="8" t="n"/>
      <c r="D126" s="12" t="n"/>
      <c r="E126" s="12" t="n"/>
      <c r="F126" s="9">
        <f>IF($B126="","",SUMIFS($D$2:$D126,$B$2:$B126,$B126)-SUMIFS($E$2:$E126,$B$2:$B126,$B126))</f>
        <v/>
      </c>
      <c r="G126" s="13">
        <f>IF(AND($B126&lt;&gt;"",$B126='Ekstre'!$B$3),COUNTIF($B$2:$B126,'Ekstre'!$B$3),"")</f>
        <v/>
      </c>
    </row>
    <row r="127">
      <c r="A127" s="11" t="n"/>
      <c r="B127" s="8" t="n"/>
      <c r="C127" s="8" t="n"/>
      <c r="D127" s="12" t="n"/>
      <c r="E127" s="12" t="n"/>
      <c r="F127" s="9">
        <f>IF($B127="","",SUMIFS($D$2:$D127,$B$2:$B127,$B127)-SUMIFS($E$2:$E127,$B$2:$B127,$B127))</f>
        <v/>
      </c>
      <c r="G127" s="13">
        <f>IF(AND($B127&lt;&gt;"",$B127='Ekstre'!$B$3),COUNTIF($B$2:$B127,'Ekstre'!$B$3),"")</f>
        <v/>
      </c>
    </row>
    <row r="128">
      <c r="A128" s="11" t="n"/>
      <c r="B128" s="8" t="n"/>
      <c r="C128" s="8" t="n"/>
      <c r="D128" s="12" t="n"/>
      <c r="E128" s="12" t="n"/>
      <c r="F128" s="9">
        <f>IF($B128="","",SUMIFS($D$2:$D128,$B$2:$B128,$B128)-SUMIFS($E$2:$E128,$B$2:$B128,$B128))</f>
        <v/>
      </c>
      <c r="G128" s="13">
        <f>IF(AND($B128&lt;&gt;"",$B128='Ekstre'!$B$3),COUNTIF($B$2:$B128,'Ekstre'!$B$3),"")</f>
        <v/>
      </c>
    </row>
    <row r="129">
      <c r="A129" s="11" t="n"/>
      <c r="B129" s="8" t="n"/>
      <c r="C129" s="8" t="n"/>
      <c r="D129" s="12" t="n"/>
      <c r="E129" s="12" t="n"/>
      <c r="F129" s="9">
        <f>IF($B129="","",SUMIFS($D$2:$D129,$B$2:$B129,$B129)-SUMIFS($E$2:$E129,$B$2:$B129,$B129))</f>
        <v/>
      </c>
      <c r="G129" s="13">
        <f>IF(AND($B129&lt;&gt;"",$B129='Ekstre'!$B$3),COUNTIF($B$2:$B129,'Ekstre'!$B$3),"")</f>
        <v/>
      </c>
    </row>
    <row r="130">
      <c r="A130" s="11" t="n"/>
      <c r="B130" s="8" t="n"/>
      <c r="C130" s="8" t="n"/>
      <c r="D130" s="12" t="n"/>
      <c r="E130" s="12" t="n"/>
      <c r="F130" s="9">
        <f>IF($B130="","",SUMIFS($D$2:$D130,$B$2:$B130,$B130)-SUMIFS($E$2:$E130,$B$2:$B130,$B130))</f>
        <v/>
      </c>
      <c r="G130" s="13">
        <f>IF(AND($B130&lt;&gt;"",$B130='Ekstre'!$B$3),COUNTIF($B$2:$B130,'Ekstre'!$B$3),"")</f>
        <v/>
      </c>
    </row>
    <row r="131">
      <c r="A131" s="11" t="n"/>
      <c r="B131" s="8" t="n"/>
      <c r="C131" s="8" t="n"/>
      <c r="D131" s="12" t="n"/>
      <c r="E131" s="12" t="n"/>
      <c r="F131" s="9">
        <f>IF($B131="","",SUMIFS($D$2:$D131,$B$2:$B131,$B131)-SUMIFS($E$2:$E131,$B$2:$B131,$B131))</f>
        <v/>
      </c>
      <c r="G131" s="13">
        <f>IF(AND($B131&lt;&gt;"",$B131='Ekstre'!$B$3),COUNTIF($B$2:$B131,'Ekstre'!$B$3),"")</f>
        <v/>
      </c>
    </row>
    <row r="132">
      <c r="A132" s="11" t="n"/>
      <c r="B132" s="8" t="n"/>
      <c r="C132" s="8" t="n"/>
      <c r="D132" s="12" t="n"/>
      <c r="E132" s="12" t="n"/>
      <c r="F132" s="9">
        <f>IF($B132="","",SUMIFS($D$2:$D132,$B$2:$B132,$B132)-SUMIFS($E$2:$E132,$B$2:$B132,$B132))</f>
        <v/>
      </c>
      <c r="G132" s="13">
        <f>IF(AND($B132&lt;&gt;"",$B132='Ekstre'!$B$3),COUNTIF($B$2:$B132,'Ekstre'!$B$3),"")</f>
        <v/>
      </c>
    </row>
    <row r="133">
      <c r="A133" s="11" t="n"/>
      <c r="B133" s="8" t="n"/>
      <c r="C133" s="8" t="n"/>
      <c r="D133" s="12" t="n"/>
      <c r="E133" s="12" t="n"/>
      <c r="F133" s="9">
        <f>IF($B133="","",SUMIFS($D$2:$D133,$B$2:$B133,$B133)-SUMIFS($E$2:$E133,$B$2:$B133,$B133))</f>
        <v/>
      </c>
      <c r="G133" s="13">
        <f>IF(AND($B133&lt;&gt;"",$B133='Ekstre'!$B$3),COUNTIF($B$2:$B133,'Ekstre'!$B$3),"")</f>
        <v/>
      </c>
    </row>
    <row r="134">
      <c r="A134" s="11" t="n"/>
      <c r="B134" s="8" t="n"/>
      <c r="C134" s="8" t="n"/>
      <c r="D134" s="12" t="n"/>
      <c r="E134" s="12" t="n"/>
      <c r="F134" s="9">
        <f>IF($B134="","",SUMIFS($D$2:$D134,$B$2:$B134,$B134)-SUMIFS($E$2:$E134,$B$2:$B134,$B134))</f>
        <v/>
      </c>
      <c r="G134" s="13">
        <f>IF(AND($B134&lt;&gt;"",$B134='Ekstre'!$B$3),COUNTIF($B$2:$B134,'Ekstre'!$B$3),"")</f>
        <v/>
      </c>
    </row>
    <row r="135">
      <c r="A135" s="11" t="n"/>
      <c r="B135" s="8" t="n"/>
      <c r="C135" s="8" t="n"/>
      <c r="D135" s="12" t="n"/>
      <c r="E135" s="12" t="n"/>
      <c r="F135" s="9">
        <f>IF($B135="","",SUMIFS($D$2:$D135,$B$2:$B135,$B135)-SUMIFS($E$2:$E135,$B$2:$B135,$B135))</f>
        <v/>
      </c>
      <c r="G135" s="13">
        <f>IF(AND($B135&lt;&gt;"",$B135='Ekstre'!$B$3),COUNTIF($B$2:$B135,'Ekstre'!$B$3),"")</f>
        <v/>
      </c>
    </row>
    <row r="136">
      <c r="A136" s="11" t="n"/>
      <c r="B136" s="8" t="n"/>
      <c r="C136" s="8" t="n"/>
      <c r="D136" s="12" t="n"/>
      <c r="E136" s="12" t="n"/>
      <c r="F136" s="9">
        <f>IF($B136="","",SUMIFS($D$2:$D136,$B$2:$B136,$B136)-SUMIFS($E$2:$E136,$B$2:$B136,$B136))</f>
        <v/>
      </c>
      <c r="G136" s="13">
        <f>IF(AND($B136&lt;&gt;"",$B136='Ekstre'!$B$3),COUNTIF($B$2:$B136,'Ekstre'!$B$3),"")</f>
        <v/>
      </c>
    </row>
    <row r="137">
      <c r="A137" s="11" t="n"/>
      <c r="B137" s="8" t="n"/>
      <c r="C137" s="8" t="n"/>
      <c r="D137" s="12" t="n"/>
      <c r="E137" s="12" t="n"/>
      <c r="F137" s="9">
        <f>IF($B137="","",SUMIFS($D$2:$D137,$B$2:$B137,$B137)-SUMIFS($E$2:$E137,$B$2:$B137,$B137))</f>
        <v/>
      </c>
      <c r="G137" s="13">
        <f>IF(AND($B137&lt;&gt;"",$B137='Ekstre'!$B$3),COUNTIF($B$2:$B137,'Ekstre'!$B$3),"")</f>
        <v/>
      </c>
    </row>
    <row r="138">
      <c r="A138" s="11" t="n"/>
      <c r="B138" s="8" t="n"/>
      <c r="C138" s="8" t="n"/>
      <c r="D138" s="12" t="n"/>
      <c r="E138" s="12" t="n"/>
      <c r="F138" s="9">
        <f>IF($B138="","",SUMIFS($D$2:$D138,$B$2:$B138,$B138)-SUMIFS($E$2:$E138,$B$2:$B138,$B138))</f>
        <v/>
      </c>
      <c r="G138" s="13">
        <f>IF(AND($B138&lt;&gt;"",$B138='Ekstre'!$B$3),COUNTIF($B$2:$B138,'Ekstre'!$B$3),"")</f>
        <v/>
      </c>
    </row>
    <row r="139">
      <c r="A139" s="11" t="n"/>
      <c r="B139" s="8" t="n"/>
      <c r="C139" s="8" t="n"/>
      <c r="D139" s="12" t="n"/>
      <c r="E139" s="12" t="n"/>
      <c r="F139" s="9">
        <f>IF($B139="","",SUMIFS($D$2:$D139,$B$2:$B139,$B139)-SUMIFS($E$2:$E139,$B$2:$B139,$B139))</f>
        <v/>
      </c>
      <c r="G139" s="13">
        <f>IF(AND($B139&lt;&gt;"",$B139='Ekstre'!$B$3),COUNTIF($B$2:$B139,'Ekstre'!$B$3),"")</f>
        <v/>
      </c>
    </row>
    <row r="140">
      <c r="A140" s="11" t="n"/>
      <c r="B140" s="8" t="n"/>
      <c r="C140" s="8" t="n"/>
      <c r="D140" s="12" t="n"/>
      <c r="E140" s="12" t="n"/>
      <c r="F140" s="9">
        <f>IF($B140="","",SUMIFS($D$2:$D140,$B$2:$B140,$B140)-SUMIFS($E$2:$E140,$B$2:$B140,$B140))</f>
        <v/>
      </c>
      <c r="G140" s="13">
        <f>IF(AND($B140&lt;&gt;"",$B140='Ekstre'!$B$3),COUNTIF($B$2:$B140,'Ekstre'!$B$3),"")</f>
        <v/>
      </c>
    </row>
    <row r="141">
      <c r="A141" s="11" t="n"/>
      <c r="B141" s="8" t="n"/>
      <c r="C141" s="8" t="n"/>
      <c r="D141" s="12" t="n"/>
      <c r="E141" s="12" t="n"/>
      <c r="F141" s="9">
        <f>IF($B141="","",SUMIFS($D$2:$D141,$B$2:$B141,$B141)-SUMIFS($E$2:$E141,$B$2:$B141,$B141))</f>
        <v/>
      </c>
      <c r="G141" s="13">
        <f>IF(AND($B141&lt;&gt;"",$B141='Ekstre'!$B$3),COUNTIF($B$2:$B141,'Ekstre'!$B$3),"")</f>
        <v/>
      </c>
    </row>
    <row r="142">
      <c r="A142" s="11" t="n"/>
      <c r="B142" s="8" t="n"/>
      <c r="C142" s="8" t="n"/>
      <c r="D142" s="12" t="n"/>
      <c r="E142" s="12" t="n"/>
      <c r="F142" s="9">
        <f>IF($B142="","",SUMIFS($D$2:$D142,$B$2:$B142,$B142)-SUMIFS($E$2:$E142,$B$2:$B142,$B142))</f>
        <v/>
      </c>
      <c r="G142" s="13">
        <f>IF(AND($B142&lt;&gt;"",$B142='Ekstre'!$B$3),COUNTIF($B$2:$B142,'Ekstre'!$B$3),"")</f>
        <v/>
      </c>
    </row>
    <row r="143">
      <c r="A143" s="11" t="n"/>
      <c r="B143" s="8" t="n"/>
      <c r="C143" s="8" t="n"/>
      <c r="D143" s="12" t="n"/>
      <c r="E143" s="12" t="n"/>
      <c r="F143" s="9">
        <f>IF($B143="","",SUMIFS($D$2:$D143,$B$2:$B143,$B143)-SUMIFS($E$2:$E143,$B$2:$B143,$B143))</f>
        <v/>
      </c>
      <c r="G143" s="13">
        <f>IF(AND($B143&lt;&gt;"",$B143='Ekstre'!$B$3),COUNTIF($B$2:$B143,'Ekstre'!$B$3),"")</f>
        <v/>
      </c>
    </row>
    <row r="144">
      <c r="A144" s="11" t="n"/>
      <c r="B144" s="8" t="n"/>
      <c r="C144" s="8" t="n"/>
      <c r="D144" s="12" t="n"/>
      <c r="E144" s="12" t="n"/>
      <c r="F144" s="9">
        <f>IF($B144="","",SUMIFS($D$2:$D144,$B$2:$B144,$B144)-SUMIFS($E$2:$E144,$B$2:$B144,$B144))</f>
        <v/>
      </c>
      <c r="G144" s="13">
        <f>IF(AND($B144&lt;&gt;"",$B144='Ekstre'!$B$3),COUNTIF($B$2:$B144,'Ekstre'!$B$3),"")</f>
        <v/>
      </c>
    </row>
    <row r="145">
      <c r="A145" s="11" t="n"/>
      <c r="B145" s="8" t="n"/>
      <c r="C145" s="8" t="n"/>
      <c r="D145" s="12" t="n"/>
      <c r="E145" s="12" t="n"/>
      <c r="F145" s="9">
        <f>IF($B145="","",SUMIFS($D$2:$D145,$B$2:$B145,$B145)-SUMIFS($E$2:$E145,$B$2:$B145,$B145))</f>
        <v/>
      </c>
      <c r="G145" s="13">
        <f>IF(AND($B145&lt;&gt;"",$B145='Ekstre'!$B$3),COUNTIF($B$2:$B145,'Ekstre'!$B$3),"")</f>
        <v/>
      </c>
    </row>
    <row r="146">
      <c r="A146" s="11" t="n"/>
      <c r="B146" s="8" t="n"/>
      <c r="C146" s="8" t="n"/>
      <c r="D146" s="12" t="n"/>
      <c r="E146" s="12" t="n"/>
      <c r="F146" s="9">
        <f>IF($B146="","",SUMIFS($D$2:$D146,$B$2:$B146,$B146)-SUMIFS($E$2:$E146,$B$2:$B146,$B146))</f>
        <v/>
      </c>
      <c r="G146" s="13">
        <f>IF(AND($B146&lt;&gt;"",$B146='Ekstre'!$B$3),COUNTIF($B$2:$B146,'Ekstre'!$B$3),"")</f>
        <v/>
      </c>
    </row>
    <row r="147">
      <c r="A147" s="11" t="n"/>
      <c r="B147" s="8" t="n"/>
      <c r="C147" s="8" t="n"/>
      <c r="D147" s="12" t="n"/>
      <c r="E147" s="12" t="n"/>
      <c r="F147" s="9">
        <f>IF($B147="","",SUMIFS($D$2:$D147,$B$2:$B147,$B147)-SUMIFS($E$2:$E147,$B$2:$B147,$B147))</f>
        <v/>
      </c>
      <c r="G147" s="13">
        <f>IF(AND($B147&lt;&gt;"",$B147='Ekstre'!$B$3),COUNTIF($B$2:$B147,'Ekstre'!$B$3),"")</f>
        <v/>
      </c>
    </row>
    <row r="148">
      <c r="A148" s="11" t="n"/>
      <c r="B148" s="8" t="n"/>
      <c r="C148" s="8" t="n"/>
      <c r="D148" s="12" t="n"/>
      <c r="E148" s="12" t="n"/>
      <c r="F148" s="9">
        <f>IF($B148="","",SUMIFS($D$2:$D148,$B$2:$B148,$B148)-SUMIFS($E$2:$E148,$B$2:$B148,$B148))</f>
        <v/>
      </c>
      <c r="G148" s="13">
        <f>IF(AND($B148&lt;&gt;"",$B148='Ekstre'!$B$3),COUNTIF($B$2:$B148,'Ekstre'!$B$3),"")</f>
        <v/>
      </c>
    </row>
    <row r="149">
      <c r="A149" s="11" t="n"/>
      <c r="B149" s="8" t="n"/>
      <c r="C149" s="8" t="n"/>
      <c r="D149" s="12" t="n"/>
      <c r="E149" s="12" t="n"/>
      <c r="F149" s="9">
        <f>IF($B149="","",SUMIFS($D$2:$D149,$B$2:$B149,$B149)-SUMIFS($E$2:$E149,$B$2:$B149,$B149))</f>
        <v/>
      </c>
      <c r="G149" s="13">
        <f>IF(AND($B149&lt;&gt;"",$B149='Ekstre'!$B$3),COUNTIF($B$2:$B149,'Ekstre'!$B$3),"")</f>
        <v/>
      </c>
    </row>
    <row r="150">
      <c r="A150" s="11" t="n"/>
      <c r="B150" s="8" t="n"/>
      <c r="C150" s="8" t="n"/>
      <c r="D150" s="12" t="n"/>
      <c r="E150" s="12" t="n"/>
      <c r="F150" s="9">
        <f>IF($B150="","",SUMIFS($D$2:$D150,$B$2:$B150,$B150)-SUMIFS($E$2:$E150,$B$2:$B150,$B150))</f>
        <v/>
      </c>
      <c r="G150" s="13">
        <f>IF(AND($B150&lt;&gt;"",$B150='Ekstre'!$B$3),COUNTIF($B$2:$B150,'Ekstre'!$B$3),"")</f>
        <v/>
      </c>
    </row>
    <row r="151">
      <c r="A151" s="11" t="n"/>
      <c r="B151" s="8" t="n"/>
      <c r="C151" s="8" t="n"/>
      <c r="D151" s="12" t="n"/>
      <c r="E151" s="12" t="n"/>
      <c r="F151" s="9">
        <f>IF($B151="","",SUMIFS($D$2:$D151,$B$2:$B151,$B151)-SUMIFS($E$2:$E151,$B$2:$B151,$B151))</f>
        <v/>
      </c>
      <c r="G151" s="13">
        <f>IF(AND($B151&lt;&gt;"",$B151='Ekstre'!$B$3),COUNTIF($B$2:$B151,'Ekstre'!$B$3),"")</f>
        <v/>
      </c>
    </row>
    <row r="152">
      <c r="A152" s="11" t="n"/>
      <c r="B152" s="8" t="n"/>
      <c r="C152" s="8" t="n"/>
      <c r="D152" s="12" t="n"/>
      <c r="E152" s="12" t="n"/>
      <c r="F152" s="9">
        <f>IF($B152="","",SUMIFS($D$2:$D152,$B$2:$B152,$B152)-SUMIFS($E$2:$E152,$B$2:$B152,$B152))</f>
        <v/>
      </c>
      <c r="G152" s="13">
        <f>IF(AND($B152&lt;&gt;"",$B152='Ekstre'!$B$3),COUNTIF($B$2:$B152,'Ekstre'!$B$3),"")</f>
        <v/>
      </c>
    </row>
    <row r="153">
      <c r="A153" s="11" t="n"/>
      <c r="B153" s="8" t="n"/>
      <c r="C153" s="8" t="n"/>
      <c r="D153" s="12" t="n"/>
      <c r="E153" s="12" t="n"/>
      <c r="F153" s="9">
        <f>IF($B153="","",SUMIFS($D$2:$D153,$B$2:$B153,$B153)-SUMIFS($E$2:$E153,$B$2:$B153,$B153))</f>
        <v/>
      </c>
      <c r="G153" s="13">
        <f>IF(AND($B153&lt;&gt;"",$B153='Ekstre'!$B$3),COUNTIF($B$2:$B153,'Ekstre'!$B$3),"")</f>
        <v/>
      </c>
    </row>
    <row r="154">
      <c r="A154" s="11" t="n"/>
      <c r="B154" s="8" t="n"/>
      <c r="C154" s="8" t="n"/>
      <c r="D154" s="12" t="n"/>
      <c r="E154" s="12" t="n"/>
      <c r="F154" s="9">
        <f>IF($B154="","",SUMIFS($D$2:$D154,$B$2:$B154,$B154)-SUMIFS($E$2:$E154,$B$2:$B154,$B154))</f>
        <v/>
      </c>
      <c r="G154" s="13">
        <f>IF(AND($B154&lt;&gt;"",$B154='Ekstre'!$B$3),COUNTIF($B$2:$B154,'Ekstre'!$B$3),"")</f>
        <v/>
      </c>
    </row>
    <row r="155">
      <c r="A155" s="11" t="n"/>
      <c r="B155" s="8" t="n"/>
      <c r="C155" s="8" t="n"/>
      <c r="D155" s="12" t="n"/>
      <c r="E155" s="12" t="n"/>
      <c r="F155" s="9">
        <f>IF($B155="","",SUMIFS($D$2:$D155,$B$2:$B155,$B155)-SUMIFS($E$2:$E155,$B$2:$B155,$B155))</f>
        <v/>
      </c>
      <c r="G155" s="13">
        <f>IF(AND($B155&lt;&gt;"",$B155='Ekstre'!$B$3),COUNTIF($B$2:$B155,'Ekstre'!$B$3),"")</f>
        <v/>
      </c>
    </row>
    <row r="156">
      <c r="A156" s="11" t="n"/>
      <c r="B156" s="8" t="n"/>
      <c r="C156" s="8" t="n"/>
      <c r="D156" s="12" t="n"/>
      <c r="E156" s="12" t="n"/>
      <c r="F156" s="9">
        <f>IF($B156="","",SUMIFS($D$2:$D156,$B$2:$B156,$B156)-SUMIFS($E$2:$E156,$B$2:$B156,$B156))</f>
        <v/>
      </c>
      <c r="G156" s="13">
        <f>IF(AND($B156&lt;&gt;"",$B156='Ekstre'!$B$3),COUNTIF($B$2:$B156,'Ekstre'!$B$3),"")</f>
        <v/>
      </c>
    </row>
    <row r="157">
      <c r="A157" s="11" t="n"/>
      <c r="B157" s="8" t="n"/>
      <c r="C157" s="8" t="n"/>
      <c r="D157" s="12" t="n"/>
      <c r="E157" s="12" t="n"/>
      <c r="F157" s="9">
        <f>IF($B157="","",SUMIFS($D$2:$D157,$B$2:$B157,$B157)-SUMIFS($E$2:$E157,$B$2:$B157,$B157))</f>
        <v/>
      </c>
      <c r="G157" s="13">
        <f>IF(AND($B157&lt;&gt;"",$B157='Ekstre'!$B$3),COUNTIF($B$2:$B157,'Ekstre'!$B$3),"")</f>
        <v/>
      </c>
    </row>
    <row r="158">
      <c r="A158" s="11" t="n"/>
      <c r="B158" s="8" t="n"/>
      <c r="C158" s="8" t="n"/>
      <c r="D158" s="12" t="n"/>
      <c r="E158" s="12" t="n"/>
      <c r="F158" s="9">
        <f>IF($B158="","",SUMIFS($D$2:$D158,$B$2:$B158,$B158)-SUMIFS($E$2:$E158,$B$2:$B158,$B158))</f>
        <v/>
      </c>
      <c r="G158" s="13">
        <f>IF(AND($B158&lt;&gt;"",$B158='Ekstre'!$B$3),COUNTIF($B$2:$B158,'Ekstre'!$B$3),"")</f>
        <v/>
      </c>
    </row>
    <row r="159">
      <c r="A159" s="11" t="n"/>
      <c r="B159" s="8" t="n"/>
      <c r="C159" s="8" t="n"/>
      <c r="D159" s="12" t="n"/>
      <c r="E159" s="12" t="n"/>
      <c r="F159" s="9">
        <f>IF($B159="","",SUMIFS($D$2:$D159,$B$2:$B159,$B159)-SUMIFS($E$2:$E159,$B$2:$B159,$B159))</f>
        <v/>
      </c>
      <c r="G159" s="13">
        <f>IF(AND($B159&lt;&gt;"",$B159='Ekstre'!$B$3),COUNTIF($B$2:$B159,'Ekstre'!$B$3),"")</f>
        <v/>
      </c>
    </row>
    <row r="160">
      <c r="A160" s="11" t="n"/>
      <c r="B160" s="8" t="n"/>
      <c r="C160" s="8" t="n"/>
      <c r="D160" s="12" t="n"/>
      <c r="E160" s="12" t="n"/>
      <c r="F160" s="9">
        <f>IF($B160="","",SUMIFS($D$2:$D160,$B$2:$B160,$B160)-SUMIFS($E$2:$E160,$B$2:$B160,$B160))</f>
        <v/>
      </c>
      <c r="G160" s="13">
        <f>IF(AND($B160&lt;&gt;"",$B160='Ekstre'!$B$3),COUNTIF($B$2:$B160,'Ekstre'!$B$3),"")</f>
        <v/>
      </c>
    </row>
    <row r="161">
      <c r="A161" s="11" t="n"/>
      <c r="B161" s="8" t="n"/>
      <c r="C161" s="8" t="n"/>
      <c r="D161" s="12" t="n"/>
      <c r="E161" s="12" t="n"/>
      <c r="F161" s="9">
        <f>IF($B161="","",SUMIFS($D$2:$D161,$B$2:$B161,$B161)-SUMIFS($E$2:$E161,$B$2:$B161,$B161))</f>
        <v/>
      </c>
      <c r="G161" s="13">
        <f>IF(AND($B161&lt;&gt;"",$B161='Ekstre'!$B$3),COUNTIF($B$2:$B161,'Ekstre'!$B$3),"")</f>
        <v/>
      </c>
    </row>
    <row r="162">
      <c r="A162" s="11" t="n"/>
      <c r="B162" s="8" t="n"/>
      <c r="C162" s="8" t="n"/>
      <c r="D162" s="12" t="n"/>
      <c r="E162" s="12" t="n"/>
      <c r="F162" s="9">
        <f>IF($B162="","",SUMIFS($D$2:$D162,$B$2:$B162,$B162)-SUMIFS($E$2:$E162,$B$2:$B162,$B162))</f>
        <v/>
      </c>
      <c r="G162" s="13">
        <f>IF(AND($B162&lt;&gt;"",$B162='Ekstre'!$B$3),COUNTIF($B$2:$B162,'Ekstre'!$B$3),"")</f>
        <v/>
      </c>
    </row>
    <row r="163">
      <c r="A163" s="11" t="n"/>
      <c r="B163" s="8" t="n"/>
      <c r="C163" s="8" t="n"/>
      <c r="D163" s="12" t="n"/>
      <c r="E163" s="12" t="n"/>
      <c r="F163" s="9">
        <f>IF($B163="","",SUMIFS($D$2:$D163,$B$2:$B163,$B163)-SUMIFS($E$2:$E163,$B$2:$B163,$B163))</f>
        <v/>
      </c>
      <c r="G163" s="13">
        <f>IF(AND($B163&lt;&gt;"",$B163='Ekstre'!$B$3),COUNTIF($B$2:$B163,'Ekstre'!$B$3),"")</f>
        <v/>
      </c>
    </row>
    <row r="164">
      <c r="A164" s="11" t="n"/>
      <c r="B164" s="8" t="n"/>
      <c r="C164" s="8" t="n"/>
      <c r="D164" s="12" t="n"/>
      <c r="E164" s="12" t="n"/>
      <c r="F164" s="9">
        <f>IF($B164="","",SUMIFS($D$2:$D164,$B$2:$B164,$B164)-SUMIFS($E$2:$E164,$B$2:$B164,$B164))</f>
        <v/>
      </c>
      <c r="G164" s="13">
        <f>IF(AND($B164&lt;&gt;"",$B164='Ekstre'!$B$3),COUNTIF($B$2:$B164,'Ekstre'!$B$3),"")</f>
        <v/>
      </c>
    </row>
    <row r="165">
      <c r="A165" s="11" t="n"/>
      <c r="B165" s="8" t="n"/>
      <c r="C165" s="8" t="n"/>
      <c r="D165" s="12" t="n"/>
      <c r="E165" s="12" t="n"/>
      <c r="F165" s="9">
        <f>IF($B165="","",SUMIFS($D$2:$D165,$B$2:$B165,$B165)-SUMIFS($E$2:$E165,$B$2:$B165,$B165))</f>
        <v/>
      </c>
      <c r="G165" s="13">
        <f>IF(AND($B165&lt;&gt;"",$B165='Ekstre'!$B$3),COUNTIF($B$2:$B165,'Ekstre'!$B$3),"")</f>
        <v/>
      </c>
    </row>
    <row r="166">
      <c r="A166" s="11" t="n"/>
      <c r="B166" s="8" t="n"/>
      <c r="C166" s="8" t="n"/>
      <c r="D166" s="12" t="n"/>
      <c r="E166" s="12" t="n"/>
      <c r="F166" s="9">
        <f>IF($B166="","",SUMIFS($D$2:$D166,$B$2:$B166,$B166)-SUMIFS($E$2:$E166,$B$2:$B166,$B166))</f>
        <v/>
      </c>
      <c r="G166" s="13">
        <f>IF(AND($B166&lt;&gt;"",$B166='Ekstre'!$B$3),COUNTIF($B$2:$B166,'Ekstre'!$B$3),"")</f>
        <v/>
      </c>
    </row>
    <row r="167">
      <c r="A167" s="11" t="n"/>
      <c r="B167" s="8" t="n"/>
      <c r="C167" s="8" t="n"/>
      <c r="D167" s="12" t="n"/>
      <c r="E167" s="12" t="n"/>
      <c r="F167" s="9">
        <f>IF($B167="","",SUMIFS($D$2:$D167,$B$2:$B167,$B167)-SUMIFS($E$2:$E167,$B$2:$B167,$B167))</f>
        <v/>
      </c>
      <c r="G167" s="13">
        <f>IF(AND($B167&lt;&gt;"",$B167='Ekstre'!$B$3),COUNTIF($B$2:$B167,'Ekstre'!$B$3),"")</f>
        <v/>
      </c>
    </row>
    <row r="168">
      <c r="A168" s="11" t="n"/>
      <c r="B168" s="8" t="n"/>
      <c r="C168" s="8" t="n"/>
      <c r="D168" s="12" t="n"/>
      <c r="E168" s="12" t="n"/>
      <c r="F168" s="9">
        <f>IF($B168="","",SUMIFS($D$2:$D168,$B$2:$B168,$B168)-SUMIFS($E$2:$E168,$B$2:$B168,$B168))</f>
        <v/>
      </c>
      <c r="G168" s="13">
        <f>IF(AND($B168&lt;&gt;"",$B168='Ekstre'!$B$3),COUNTIF($B$2:$B168,'Ekstre'!$B$3),"")</f>
        <v/>
      </c>
    </row>
    <row r="169">
      <c r="A169" s="11" t="n"/>
      <c r="B169" s="8" t="n"/>
      <c r="C169" s="8" t="n"/>
      <c r="D169" s="12" t="n"/>
      <c r="E169" s="12" t="n"/>
      <c r="F169" s="9">
        <f>IF($B169="","",SUMIFS($D$2:$D169,$B$2:$B169,$B169)-SUMIFS($E$2:$E169,$B$2:$B169,$B169))</f>
        <v/>
      </c>
      <c r="G169" s="13">
        <f>IF(AND($B169&lt;&gt;"",$B169='Ekstre'!$B$3),COUNTIF($B$2:$B169,'Ekstre'!$B$3),"")</f>
        <v/>
      </c>
    </row>
    <row r="170">
      <c r="A170" s="11" t="n"/>
      <c r="B170" s="8" t="n"/>
      <c r="C170" s="8" t="n"/>
      <c r="D170" s="12" t="n"/>
      <c r="E170" s="12" t="n"/>
      <c r="F170" s="9">
        <f>IF($B170="","",SUMIFS($D$2:$D170,$B$2:$B170,$B170)-SUMIFS($E$2:$E170,$B$2:$B170,$B170))</f>
        <v/>
      </c>
      <c r="G170" s="13">
        <f>IF(AND($B170&lt;&gt;"",$B170='Ekstre'!$B$3),COUNTIF($B$2:$B170,'Ekstre'!$B$3),"")</f>
        <v/>
      </c>
    </row>
    <row r="171">
      <c r="A171" s="11" t="n"/>
      <c r="B171" s="8" t="n"/>
      <c r="C171" s="8" t="n"/>
      <c r="D171" s="12" t="n"/>
      <c r="E171" s="12" t="n"/>
      <c r="F171" s="9">
        <f>IF($B171="","",SUMIFS($D$2:$D171,$B$2:$B171,$B171)-SUMIFS($E$2:$E171,$B$2:$B171,$B171))</f>
        <v/>
      </c>
      <c r="G171" s="13">
        <f>IF(AND($B171&lt;&gt;"",$B171='Ekstre'!$B$3),COUNTIF($B$2:$B171,'Ekstre'!$B$3),"")</f>
        <v/>
      </c>
    </row>
    <row r="172">
      <c r="A172" s="11" t="n"/>
      <c r="B172" s="8" t="n"/>
      <c r="C172" s="8" t="n"/>
      <c r="D172" s="12" t="n"/>
      <c r="E172" s="12" t="n"/>
      <c r="F172" s="9">
        <f>IF($B172="","",SUMIFS($D$2:$D172,$B$2:$B172,$B172)-SUMIFS($E$2:$E172,$B$2:$B172,$B172))</f>
        <v/>
      </c>
      <c r="G172" s="13">
        <f>IF(AND($B172&lt;&gt;"",$B172='Ekstre'!$B$3),COUNTIF($B$2:$B172,'Ekstre'!$B$3),"")</f>
        <v/>
      </c>
    </row>
    <row r="173">
      <c r="A173" s="11" t="n"/>
      <c r="B173" s="8" t="n"/>
      <c r="C173" s="8" t="n"/>
      <c r="D173" s="12" t="n"/>
      <c r="E173" s="12" t="n"/>
      <c r="F173" s="9">
        <f>IF($B173="","",SUMIFS($D$2:$D173,$B$2:$B173,$B173)-SUMIFS($E$2:$E173,$B$2:$B173,$B173))</f>
        <v/>
      </c>
      <c r="G173" s="13">
        <f>IF(AND($B173&lt;&gt;"",$B173='Ekstre'!$B$3),COUNTIF($B$2:$B173,'Ekstre'!$B$3),"")</f>
        <v/>
      </c>
    </row>
    <row r="174">
      <c r="A174" s="11" t="n"/>
      <c r="B174" s="8" t="n"/>
      <c r="C174" s="8" t="n"/>
      <c r="D174" s="12" t="n"/>
      <c r="E174" s="12" t="n"/>
      <c r="F174" s="9">
        <f>IF($B174="","",SUMIFS($D$2:$D174,$B$2:$B174,$B174)-SUMIFS($E$2:$E174,$B$2:$B174,$B174))</f>
        <v/>
      </c>
      <c r="G174" s="13">
        <f>IF(AND($B174&lt;&gt;"",$B174='Ekstre'!$B$3),COUNTIF($B$2:$B174,'Ekstre'!$B$3),"")</f>
        <v/>
      </c>
    </row>
    <row r="175">
      <c r="A175" s="11" t="n"/>
      <c r="B175" s="8" t="n"/>
      <c r="C175" s="8" t="n"/>
      <c r="D175" s="12" t="n"/>
      <c r="E175" s="12" t="n"/>
      <c r="F175" s="9">
        <f>IF($B175="","",SUMIFS($D$2:$D175,$B$2:$B175,$B175)-SUMIFS($E$2:$E175,$B$2:$B175,$B175))</f>
        <v/>
      </c>
      <c r="G175" s="13">
        <f>IF(AND($B175&lt;&gt;"",$B175='Ekstre'!$B$3),COUNTIF($B$2:$B175,'Ekstre'!$B$3),"")</f>
        <v/>
      </c>
    </row>
    <row r="176">
      <c r="A176" s="11" t="n"/>
      <c r="B176" s="8" t="n"/>
      <c r="C176" s="8" t="n"/>
      <c r="D176" s="12" t="n"/>
      <c r="E176" s="12" t="n"/>
      <c r="F176" s="9">
        <f>IF($B176="","",SUMIFS($D$2:$D176,$B$2:$B176,$B176)-SUMIFS($E$2:$E176,$B$2:$B176,$B176))</f>
        <v/>
      </c>
      <c r="G176" s="13">
        <f>IF(AND($B176&lt;&gt;"",$B176='Ekstre'!$B$3),COUNTIF($B$2:$B176,'Ekstre'!$B$3),"")</f>
        <v/>
      </c>
    </row>
    <row r="177">
      <c r="A177" s="11" t="n"/>
      <c r="B177" s="8" t="n"/>
      <c r="C177" s="8" t="n"/>
      <c r="D177" s="12" t="n"/>
      <c r="E177" s="12" t="n"/>
      <c r="F177" s="9">
        <f>IF($B177="","",SUMIFS($D$2:$D177,$B$2:$B177,$B177)-SUMIFS($E$2:$E177,$B$2:$B177,$B177))</f>
        <v/>
      </c>
      <c r="G177" s="13">
        <f>IF(AND($B177&lt;&gt;"",$B177='Ekstre'!$B$3),COUNTIF($B$2:$B177,'Ekstre'!$B$3),"")</f>
        <v/>
      </c>
    </row>
    <row r="178">
      <c r="A178" s="11" t="n"/>
      <c r="B178" s="8" t="n"/>
      <c r="C178" s="8" t="n"/>
      <c r="D178" s="12" t="n"/>
      <c r="E178" s="12" t="n"/>
      <c r="F178" s="9">
        <f>IF($B178="","",SUMIFS($D$2:$D178,$B$2:$B178,$B178)-SUMIFS($E$2:$E178,$B$2:$B178,$B178))</f>
        <v/>
      </c>
      <c r="G178" s="13">
        <f>IF(AND($B178&lt;&gt;"",$B178='Ekstre'!$B$3),COUNTIF($B$2:$B178,'Ekstre'!$B$3),"")</f>
        <v/>
      </c>
    </row>
    <row r="179">
      <c r="A179" s="11" t="n"/>
      <c r="B179" s="8" t="n"/>
      <c r="C179" s="8" t="n"/>
      <c r="D179" s="12" t="n"/>
      <c r="E179" s="12" t="n"/>
      <c r="F179" s="9">
        <f>IF($B179="","",SUMIFS($D$2:$D179,$B$2:$B179,$B179)-SUMIFS($E$2:$E179,$B$2:$B179,$B179))</f>
        <v/>
      </c>
      <c r="G179" s="13">
        <f>IF(AND($B179&lt;&gt;"",$B179='Ekstre'!$B$3),COUNTIF($B$2:$B179,'Ekstre'!$B$3),"")</f>
        <v/>
      </c>
    </row>
    <row r="180">
      <c r="A180" s="11" t="n"/>
      <c r="B180" s="8" t="n"/>
      <c r="C180" s="8" t="n"/>
      <c r="D180" s="12" t="n"/>
      <c r="E180" s="12" t="n"/>
      <c r="F180" s="9">
        <f>IF($B180="","",SUMIFS($D$2:$D180,$B$2:$B180,$B180)-SUMIFS($E$2:$E180,$B$2:$B180,$B180))</f>
        <v/>
      </c>
      <c r="G180" s="13">
        <f>IF(AND($B180&lt;&gt;"",$B180='Ekstre'!$B$3),COUNTIF($B$2:$B180,'Ekstre'!$B$3),"")</f>
        <v/>
      </c>
    </row>
    <row r="181">
      <c r="A181" s="11" t="n"/>
      <c r="B181" s="8" t="n"/>
      <c r="C181" s="8" t="n"/>
      <c r="D181" s="12" t="n"/>
      <c r="E181" s="12" t="n"/>
      <c r="F181" s="9">
        <f>IF($B181="","",SUMIFS($D$2:$D181,$B$2:$B181,$B181)-SUMIFS($E$2:$E181,$B$2:$B181,$B181))</f>
        <v/>
      </c>
      <c r="G181" s="13">
        <f>IF(AND($B181&lt;&gt;"",$B181='Ekstre'!$B$3),COUNTIF($B$2:$B181,'Ekstre'!$B$3),"")</f>
        <v/>
      </c>
    </row>
    <row r="182">
      <c r="A182" s="11" t="n"/>
      <c r="B182" s="8" t="n"/>
      <c r="C182" s="8" t="n"/>
      <c r="D182" s="12" t="n"/>
      <c r="E182" s="12" t="n"/>
      <c r="F182" s="9">
        <f>IF($B182="","",SUMIFS($D$2:$D182,$B$2:$B182,$B182)-SUMIFS($E$2:$E182,$B$2:$B182,$B182))</f>
        <v/>
      </c>
      <c r="G182" s="13">
        <f>IF(AND($B182&lt;&gt;"",$B182='Ekstre'!$B$3),COUNTIF($B$2:$B182,'Ekstre'!$B$3),"")</f>
        <v/>
      </c>
    </row>
    <row r="183">
      <c r="A183" s="11" t="n"/>
      <c r="B183" s="8" t="n"/>
      <c r="C183" s="8" t="n"/>
      <c r="D183" s="12" t="n"/>
      <c r="E183" s="12" t="n"/>
      <c r="F183" s="9">
        <f>IF($B183="","",SUMIFS($D$2:$D183,$B$2:$B183,$B183)-SUMIFS($E$2:$E183,$B$2:$B183,$B183))</f>
        <v/>
      </c>
      <c r="G183" s="13">
        <f>IF(AND($B183&lt;&gt;"",$B183='Ekstre'!$B$3),COUNTIF($B$2:$B183,'Ekstre'!$B$3),"")</f>
        <v/>
      </c>
    </row>
    <row r="184">
      <c r="A184" s="11" t="n"/>
      <c r="B184" s="8" t="n"/>
      <c r="C184" s="8" t="n"/>
      <c r="D184" s="12" t="n"/>
      <c r="E184" s="12" t="n"/>
      <c r="F184" s="9">
        <f>IF($B184="","",SUMIFS($D$2:$D184,$B$2:$B184,$B184)-SUMIFS($E$2:$E184,$B$2:$B184,$B184))</f>
        <v/>
      </c>
      <c r="G184" s="13">
        <f>IF(AND($B184&lt;&gt;"",$B184='Ekstre'!$B$3),COUNTIF($B$2:$B184,'Ekstre'!$B$3),"")</f>
        <v/>
      </c>
    </row>
    <row r="185">
      <c r="A185" s="11" t="n"/>
      <c r="B185" s="8" t="n"/>
      <c r="C185" s="8" t="n"/>
      <c r="D185" s="12" t="n"/>
      <c r="E185" s="12" t="n"/>
      <c r="F185" s="9">
        <f>IF($B185="","",SUMIFS($D$2:$D185,$B$2:$B185,$B185)-SUMIFS($E$2:$E185,$B$2:$B185,$B185))</f>
        <v/>
      </c>
      <c r="G185" s="13">
        <f>IF(AND($B185&lt;&gt;"",$B185='Ekstre'!$B$3),COUNTIF($B$2:$B185,'Ekstre'!$B$3),"")</f>
        <v/>
      </c>
    </row>
    <row r="186">
      <c r="A186" s="11" t="n"/>
      <c r="B186" s="8" t="n"/>
      <c r="C186" s="8" t="n"/>
      <c r="D186" s="12" t="n"/>
      <c r="E186" s="12" t="n"/>
      <c r="F186" s="9">
        <f>IF($B186="","",SUMIFS($D$2:$D186,$B$2:$B186,$B186)-SUMIFS($E$2:$E186,$B$2:$B186,$B186))</f>
        <v/>
      </c>
      <c r="G186" s="13">
        <f>IF(AND($B186&lt;&gt;"",$B186='Ekstre'!$B$3),COUNTIF($B$2:$B186,'Ekstre'!$B$3),"")</f>
        <v/>
      </c>
    </row>
    <row r="187">
      <c r="A187" s="11" t="n"/>
      <c r="B187" s="8" t="n"/>
      <c r="C187" s="8" t="n"/>
      <c r="D187" s="12" t="n"/>
      <c r="E187" s="12" t="n"/>
      <c r="F187" s="9">
        <f>IF($B187="","",SUMIFS($D$2:$D187,$B$2:$B187,$B187)-SUMIFS($E$2:$E187,$B$2:$B187,$B187))</f>
        <v/>
      </c>
      <c r="G187" s="13">
        <f>IF(AND($B187&lt;&gt;"",$B187='Ekstre'!$B$3),COUNTIF($B$2:$B187,'Ekstre'!$B$3),"")</f>
        <v/>
      </c>
    </row>
    <row r="188">
      <c r="A188" s="11" t="n"/>
      <c r="B188" s="8" t="n"/>
      <c r="C188" s="8" t="n"/>
      <c r="D188" s="12" t="n"/>
      <c r="E188" s="12" t="n"/>
      <c r="F188" s="9">
        <f>IF($B188="","",SUMIFS($D$2:$D188,$B$2:$B188,$B188)-SUMIFS($E$2:$E188,$B$2:$B188,$B188))</f>
        <v/>
      </c>
      <c r="G188" s="13">
        <f>IF(AND($B188&lt;&gt;"",$B188='Ekstre'!$B$3),COUNTIF($B$2:$B188,'Ekstre'!$B$3),"")</f>
        <v/>
      </c>
    </row>
    <row r="189">
      <c r="A189" s="11" t="n"/>
      <c r="B189" s="8" t="n"/>
      <c r="C189" s="8" t="n"/>
      <c r="D189" s="12" t="n"/>
      <c r="E189" s="12" t="n"/>
      <c r="F189" s="9">
        <f>IF($B189="","",SUMIFS($D$2:$D189,$B$2:$B189,$B189)-SUMIFS($E$2:$E189,$B$2:$B189,$B189))</f>
        <v/>
      </c>
      <c r="G189" s="13">
        <f>IF(AND($B189&lt;&gt;"",$B189='Ekstre'!$B$3),COUNTIF($B$2:$B189,'Ekstre'!$B$3),"")</f>
        <v/>
      </c>
    </row>
    <row r="190">
      <c r="A190" s="11" t="n"/>
      <c r="B190" s="8" t="n"/>
      <c r="C190" s="8" t="n"/>
      <c r="D190" s="12" t="n"/>
      <c r="E190" s="12" t="n"/>
      <c r="F190" s="9">
        <f>IF($B190="","",SUMIFS($D$2:$D190,$B$2:$B190,$B190)-SUMIFS($E$2:$E190,$B$2:$B190,$B190))</f>
        <v/>
      </c>
      <c r="G190" s="13">
        <f>IF(AND($B190&lt;&gt;"",$B190='Ekstre'!$B$3),COUNTIF($B$2:$B190,'Ekstre'!$B$3),"")</f>
        <v/>
      </c>
    </row>
    <row r="191">
      <c r="A191" s="11" t="n"/>
      <c r="B191" s="8" t="n"/>
      <c r="C191" s="8" t="n"/>
      <c r="D191" s="12" t="n"/>
      <c r="E191" s="12" t="n"/>
      <c r="F191" s="9">
        <f>IF($B191="","",SUMIFS($D$2:$D191,$B$2:$B191,$B191)-SUMIFS($E$2:$E191,$B$2:$B191,$B191))</f>
        <v/>
      </c>
      <c r="G191" s="13">
        <f>IF(AND($B191&lt;&gt;"",$B191='Ekstre'!$B$3),COUNTIF($B$2:$B191,'Ekstre'!$B$3),"")</f>
        <v/>
      </c>
    </row>
    <row r="192">
      <c r="A192" s="11" t="n"/>
      <c r="B192" s="8" t="n"/>
      <c r="C192" s="8" t="n"/>
      <c r="D192" s="12" t="n"/>
      <c r="E192" s="12" t="n"/>
      <c r="F192" s="9">
        <f>IF($B192="","",SUMIFS($D$2:$D192,$B$2:$B192,$B192)-SUMIFS($E$2:$E192,$B$2:$B192,$B192))</f>
        <v/>
      </c>
      <c r="G192" s="13">
        <f>IF(AND($B192&lt;&gt;"",$B192='Ekstre'!$B$3),COUNTIF($B$2:$B192,'Ekstre'!$B$3),"")</f>
        <v/>
      </c>
    </row>
    <row r="193">
      <c r="A193" s="11" t="n"/>
      <c r="B193" s="8" t="n"/>
      <c r="C193" s="8" t="n"/>
      <c r="D193" s="12" t="n"/>
      <c r="E193" s="12" t="n"/>
      <c r="F193" s="9">
        <f>IF($B193="","",SUMIFS($D$2:$D193,$B$2:$B193,$B193)-SUMIFS($E$2:$E193,$B$2:$B193,$B193))</f>
        <v/>
      </c>
      <c r="G193" s="13">
        <f>IF(AND($B193&lt;&gt;"",$B193='Ekstre'!$B$3),COUNTIF($B$2:$B193,'Ekstre'!$B$3),"")</f>
        <v/>
      </c>
    </row>
    <row r="194">
      <c r="A194" s="11" t="n"/>
      <c r="B194" s="8" t="n"/>
      <c r="C194" s="8" t="n"/>
      <c r="D194" s="12" t="n"/>
      <c r="E194" s="12" t="n"/>
      <c r="F194" s="9">
        <f>IF($B194="","",SUMIFS($D$2:$D194,$B$2:$B194,$B194)-SUMIFS($E$2:$E194,$B$2:$B194,$B194))</f>
        <v/>
      </c>
      <c r="G194" s="13">
        <f>IF(AND($B194&lt;&gt;"",$B194='Ekstre'!$B$3),COUNTIF($B$2:$B194,'Ekstre'!$B$3),"")</f>
        <v/>
      </c>
    </row>
    <row r="195">
      <c r="A195" s="11" t="n"/>
      <c r="B195" s="8" t="n"/>
      <c r="C195" s="8" t="n"/>
      <c r="D195" s="12" t="n"/>
      <c r="E195" s="12" t="n"/>
      <c r="F195" s="9">
        <f>IF($B195="","",SUMIFS($D$2:$D195,$B$2:$B195,$B195)-SUMIFS($E$2:$E195,$B$2:$B195,$B195))</f>
        <v/>
      </c>
      <c r="G195" s="13">
        <f>IF(AND($B195&lt;&gt;"",$B195='Ekstre'!$B$3),COUNTIF($B$2:$B195,'Ekstre'!$B$3),"")</f>
        <v/>
      </c>
    </row>
    <row r="196">
      <c r="A196" s="11" t="n"/>
      <c r="B196" s="8" t="n"/>
      <c r="C196" s="8" t="n"/>
      <c r="D196" s="12" t="n"/>
      <c r="E196" s="12" t="n"/>
      <c r="F196" s="9">
        <f>IF($B196="","",SUMIFS($D$2:$D196,$B$2:$B196,$B196)-SUMIFS($E$2:$E196,$B$2:$B196,$B196))</f>
        <v/>
      </c>
      <c r="G196" s="13">
        <f>IF(AND($B196&lt;&gt;"",$B196='Ekstre'!$B$3),COUNTIF($B$2:$B196,'Ekstre'!$B$3),"")</f>
        <v/>
      </c>
    </row>
    <row r="197">
      <c r="A197" s="11" t="n"/>
      <c r="B197" s="8" t="n"/>
      <c r="C197" s="8" t="n"/>
      <c r="D197" s="12" t="n"/>
      <c r="E197" s="12" t="n"/>
      <c r="F197" s="9">
        <f>IF($B197="","",SUMIFS($D$2:$D197,$B$2:$B197,$B197)-SUMIFS($E$2:$E197,$B$2:$B197,$B197))</f>
        <v/>
      </c>
      <c r="G197" s="13">
        <f>IF(AND($B197&lt;&gt;"",$B197='Ekstre'!$B$3),COUNTIF($B$2:$B197,'Ekstre'!$B$3),"")</f>
        <v/>
      </c>
    </row>
    <row r="198">
      <c r="A198" s="11" t="n"/>
      <c r="B198" s="8" t="n"/>
      <c r="C198" s="8" t="n"/>
      <c r="D198" s="12" t="n"/>
      <c r="E198" s="12" t="n"/>
      <c r="F198" s="9">
        <f>IF($B198="","",SUMIFS($D$2:$D198,$B$2:$B198,$B198)-SUMIFS($E$2:$E198,$B$2:$B198,$B198))</f>
        <v/>
      </c>
      <c r="G198" s="13">
        <f>IF(AND($B198&lt;&gt;"",$B198='Ekstre'!$B$3),COUNTIF($B$2:$B198,'Ekstre'!$B$3),"")</f>
        <v/>
      </c>
    </row>
    <row r="199">
      <c r="A199" s="11" t="n"/>
      <c r="B199" s="8" t="n"/>
      <c r="C199" s="8" t="n"/>
      <c r="D199" s="12" t="n"/>
      <c r="E199" s="12" t="n"/>
      <c r="F199" s="9">
        <f>IF($B199="","",SUMIFS($D$2:$D199,$B$2:$B199,$B199)-SUMIFS($E$2:$E199,$B$2:$B199,$B199))</f>
        <v/>
      </c>
      <c r="G199" s="13">
        <f>IF(AND($B199&lt;&gt;"",$B199='Ekstre'!$B$3),COUNTIF($B$2:$B199,'Ekstre'!$B$3),"")</f>
        <v/>
      </c>
    </row>
    <row r="200">
      <c r="A200" s="11" t="n"/>
      <c r="B200" s="8" t="n"/>
      <c r="C200" s="8" t="n"/>
      <c r="D200" s="12" t="n"/>
      <c r="E200" s="12" t="n"/>
      <c r="F200" s="9">
        <f>IF($B200="","",SUMIFS($D$2:$D200,$B$2:$B200,$B200)-SUMIFS($E$2:$E200,$B$2:$B200,$B200))</f>
        <v/>
      </c>
      <c r="G200" s="13">
        <f>IF(AND($B200&lt;&gt;"",$B200='Ekstre'!$B$3),COUNTIF($B$2:$B200,'Ekstre'!$B$3),"")</f>
        <v/>
      </c>
    </row>
    <row r="201">
      <c r="A201" s="11" t="n"/>
      <c r="B201" s="8" t="n"/>
      <c r="C201" s="8" t="n"/>
      <c r="D201" s="12" t="n"/>
      <c r="E201" s="12" t="n"/>
      <c r="F201" s="9">
        <f>IF($B201="","",SUMIFS($D$2:$D201,$B$2:$B201,$B201)-SUMIFS($E$2:$E201,$B$2:$B201,$B201))</f>
        <v/>
      </c>
      <c r="G201" s="13">
        <f>IF(AND($B201&lt;&gt;"",$B201='Ekstre'!$B$3),COUNTIF($B$2:$B201,'Ekstre'!$B$3),"")</f>
        <v/>
      </c>
    </row>
    <row r="202">
      <c r="A202" s="11" t="n"/>
      <c r="B202" s="8" t="n"/>
      <c r="C202" s="8" t="n"/>
      <c r="D202" s="12" t="n"/>
      <c r="E202" s="12" t="n"/>
      <c r="F202" s="9">
        <f>IF($B202="","",SUMIFS($D$2:$D202,$B$2:$B202,$B202)-SUMIFS($E$2:$E202,$B$2:$B202,$B202))</f>
        <v/>
      </c>
      <c r="G202" s="13">
        <f>IF(AND($B202&lt;&gt;"",$B202='Ekstre'!$B$3),COUNTIF($B$2:$B202,'Ekstre'!$B$3),"")</f>
        <v/>
      </c>
    </row>
    <row r="203">
      <c r="A203" s="11" t="n"/>
      <c r="B203" s="8" t="n"/>
      <c r="C203" s="8" t="n"/>
      <c r="D203" s="12" t="n"/>
      <c r="E203" s="12" t="n"/>
      <c r="F203" s="9">
        <f>IF($B203="","",SUMIFS($D$2:$D203,$B$2:$B203,$B203)-SUMIFS($E$2:$E203,$B$2:$B203,$B203))</f>
        <v/>
      </c>
      <c r="G203" s="13">
        <f>IF(AND($B203&lt;&gt;"",$B203='Ekstre'!$B$3),COUNTIF($B$2:$B203,'Ekstre'!$B$3),"")</f>
        <v/>
      </c>
    </row>
    <row r="204">
      <c r="A204" s="11" t="n"/>
      <c r="B204" s="8" t="n"/>
      <c r="C204" s="8" t="n"/>
      <c r="D204" s="12" t="n"/>
      <c r="E204" s="12" t="n"/>
      <c r="F204" s="9">
        <f>IF($B204="","",SUMIFS($D$2:$D204,$B$2:$B204,$B204)-SUMIFS($E$2:$E204,$B$2:$B204,$B204))</f>
        <v/>
      </c>
      <c r="G204" s="13">
        <f>IF(AND($B204&lt;&gt;"",$B204='Ekstre'!$B$3),COUNTIF($B$2:$B204,'Ekstre'!$B$3),"")</f>
        <v/>
      </c>
    </row>
    <row r="205">
      <c r="A205" s="11" t="n"/>
      <c r="B205" s="8" t="n"/>
      <c r="C205" s="8" t="n"/>
      <c r="D205" s="12" t="n"/>
      <c r="E205" s="12" t="n"/>
      <c r="F205" s="9">
        <f>IF($B205="","",SUMIFS($D$2:$D205,$B$2:$B205,$B205)-SUMIFS($E$2:$E205,$B$2:$B205,$B205))</f>
        <v/>
      </c>
      <c r="G205" s="13">
        <f>IF(AND($B205&lt;&gt;"",$B205='Ekstre'!$B$3),COUNTIF($B$2:$B205,'Ekstre'!$B$3),"")</f>
        <v/>
      </c>
    </row>
    <row r="206">
      <c r="A206" s="11" t="n"/>
      <c r="B206" s="8" t="n"/>
      <c r="C206" s="8" t="n"/>
      <c r="D206" s="12" t="n"/>
      <c r="E206" s="12" t="n"/>
      <c r="F206" s="9">
        <f>IF($B206="","",SUMIFS($D$2:$D206,$B$2:$B206,$B206)-SUMIFS($E$2:$E206,$B$2:$B206,$B206))</f>
        <v/>
      </c>
      <c r="G206" s="13">
        <f>IF(AND($B206&lt;&gt;"",$B206='Ekstre'!$B$3),COUNTIF($B$2:$B206,'Ekstre'!$B$3),"")</f>
        <v/>
      </c>
    </row>
    <row r="207">
      <c r="A207" s="11" t="n"/>
      <c r="B207" s="8" t="n"/>
      <c r="C207" s="8" t="n"/>
      <c r="D207" s="12" t="n"/>
      <c r="E207" s="12" t="n"/>
      <c r="F207" s="9">
        <f>IF($B207="","",SUMIFS($D$2:$D207,$B$2:$B207,$B207)-SUMIFS($E$2:$E207,$B$2:$B207,$B207))</f>
        <v/>
      </c>
      <c r="G207" s="13">
        <f>IF(AND($B207&lt;&gt;"",$B207='Ekstre'!$B$3),COUNTIF($B$2:$B207,'Ekstre'!$B$3),"")</f>
        <v/>
      </c>
    </row>
    <row r="208">
      <c r="A208" s="11" t="n"/>
      <c r="B208" s="8" t="n"/>
      <c r="C208" s="8" t="n"/>
      <c r="D208" s="12" t="n"/>
      <c r="E208" s="12" t="n"/>
      <c r="F208" s="9">
        <f>IF($B208="","",SUMIFS($D$2:$D208,$B$2:$B208,$B208)-SUMIFS($E$2:$E208,$B$2:$B208,$B208))</f>
        <v/>
      </c>
      <c r="G208" s="13">
        <f>IF(AND($B208&lt;&gt;"",$B208='Ekstre'!$B$3),COUNTIF($B$2:$B208,'Ekstre'!$B$3),"")</f>
        <v/>
      </c>
    </row>
    <row r="209">
      <c r="A209" s="11" t="n"/>
      <c r="B209" s="8" t="n"/>
      <c r="C209" s="8" t="n"/>
      <c r="D209" s="12" t="n"/>
      <c r="E209" s="12" t="n"/>
      <c r="F209" s="9">
        <f>IF($B209="","",SUMIFS($D$2:$D209,$B$2:$B209,$B209)-SUMIFS($E$2:$E209,$B$2:$B209,$B209))</f>
        <v/>
      </c>
      <c r="G209" s="13">
        <f>IF(AND($B209&lt;&gt;"",$B209='Ekstre'!$B$3),COUNTIF($B$2:$B209,'Ekstre'!$B$3),"")</f>
        <v/>
      </c>
    </row>
    <row r="210">
      <c r="A210" s="11" t="n"/>
      <c r="B210" s="8" t="n"/>
      <c r="C210" s="8" t="n"/>
      <c r="D210" s="12" t="n"/>
      <c r="E210" s="12" t="n"/>
      <c r="F210" s="9">
        <f>IF($B210="","",SUMIFS($D$2:$D210,$B$2:$B210,$B210)-SUMIFS($E$2:$E210,$B$2:$B210,$B210))</f>
        <v/>
      </c>
      <c r="G210" s="13">
        <f>IF(AND($B210&lt;&gt;"",$B210='Ekstre'!$B$3),COUNTIF($B$2:$B210,'Ekstre'!$B$3),"")</f>
        <v/>
      </c>
    </row>
    <row r="211">
      <c r="A211" s="11" t="n"/>
      <c r="B211" s="8" t="n"/>
      <c r="C211" s="8" t="n"/>
      <c r="D211" s="12" t="n"/>
      <c r="E211" s="12" t="n"/>
      <c r="F211" s="9">
        <f>IF($B211="","",SUMIFS($D$2:$D211,$B$2:$B211,$B211)-SUMIFS($E$2:$E211,$B$2:$B211,$B211))</f>
        <v/>
      </c>
      <c r="G211" s="13">
        <f>IF(AND($B211&lt;&gt;"",$B211='Ekstre'!$B$3),COUNTIF($B$2:$B211,'Ekstre'!$B$3),"")</f>
        <v/>
      </c>
    </row>
    <row r="212">
      <c r="A212" s="11" t="n"/>
      <c r="B212" s="8" t="n"/>
      <c r="C212" s="8" t="n"/>
      <c r="D212" s="12" t="n"/>
      <c r="E212" s="12" t="n"/>
      <c r="F212" s="9">
        <f>IF($B212="","",SUMIFS($D$2:$D212,$B$2:$B212,$B212)-SUMIFS($E$2:$E212,$B$2:$B212,$B212))</f>
        <v/>
      </c>
      <c r="G212" s="13">
        <f>IF(AND($B212&lt;&gt;"",$B212='Ekstre'!$B$3),COUNTIF($B$2:$B212,'Ekstre'!$B$3),"")</f>
        <v/>
      </c>
    </row>
    <row r="213">
      <c r="A213" s="11" t="n"/>
      <c r="B213" s="8" t="n"/>
      <c r="C213" s="8" t="n"/>
      <c r="D213" s="12" t="n"/>
      <c r="E213" s="12" t="n"/>
      <c r="F213" s="9">
        <f>IF($B213="","",SUMIFS($D$2:$D213,$B$2:$B213,$B213)-SUMIFS($E$2:$E213,$B$2:$B213,$B213))</f>
        <v/>
      </c>
      <c r="G213" s="13">
        <f>IF(AND($B213&lt;&gt;"",$B213='Ekstre'!$B$3),COUNTIF($B$2:$B213,'Ekstre'!$B$3),"")</f>
        <v/>
      </c>
    </row>
    <row r="214">
      <c r="A214" s="11" t="n"/>
      <c r="B214" s="8" t="n"/>
      <c r="C214" s="8" t="n"/>
      <c r="D214" s="12" t="n"/>
      <c r="E214" s="12" t="n"/>
      <c r="F214" s="9">
        <f>IF($B214="","",SUMIFS($D$2:$D214,$B$2:$B214,$B214)-SUMIFS($E$2:$E214,$B$2:$B214,$B214))</f>
        <v/>
      </c>
      <c r="G214" s="13">
        <f>IF(AND($B214&lt;&gt;"",$B214='Ekstre'!$B$3),COUNTIF($B$2:$B214,'Ekstre'!$B$3),"")</f>
        <v/>
      </c>
    </row>
    <row r="215">
      <c r="A215" s="11" t="n"/>
      <c r="B215" s="8" t="n"/>
      <c r="C215" s="8" t="n"/>
      <c r="D215" s="12" t="n"/>
      <c r="E215" s="12" t="n"/>
      <c r="F215" s="9">
        <f>IF($B215="","",SUMIFS($D$2:$D215,$B$2:$B215,$B215)-SUMIFS($E$2:$E215,$B$2:$B215,$B215))</f>
        <v/>
      </c>
      <c r="G215" s="13">
        <f>IF(AND($B215&lt;&gt;"",$B215='Ekstre'!$B$3),COUNTIF($B$2:$B215,'Ekstre'!$B$3),"")</f>
        <v/>
      </c>
    </row>
    <row r="216">
      <c r="A216" s="11" t="n"/>
      <c r="B216" s="8" t="n"/>
      <c r="C216" s="8" t="n"/>
      <c r="D216" s="12" t="n"/>
      <c r="E216" s="12" t="n"/>
      <c r="F216" s="9">
        <f>IF($B216="","",SUMIFS($D$2:$D216,$B$2:$B216,$B216)-SUMIFS($E$2:$E216,$B$2:$B216,$B216))</f>
        <v/>
      </c>
      <c r="G216" s="13">
        <f>IF(AND($B216&lt;&gt;"",$B216='Ekstre'!$B$3),COUNTIF($B$2:$B216,'Ekstre'!$B$3),"")</f>
        <v/>
      </c>
    </row>
    <row r="217">
      <c r="A217" s="11" t="n"/>
      <c r="B217" s="8" t="n"/>
      <c r="C217" s="8" t="n"/>
      <c r="D217" s="12" t="n"/>
      <c r="E217" s="12" t="n"/>
      <c r="F217" s="9">
        <f>IF($B217="","",SUMIFS($D$2:$D217,$B$2:$B217,$B217)-SUMIFS($E$2:$E217,$B$2:$B217,$B217))</f>
        <v/>
      </c>
      <c r="G217" s="13">
        <f>IF(AND($B217&lt;&gt;"",$B217='Ekstre'!$B$3),COUNTIF($B$2:$B217,'Ekstre'!$B$3),"")</f>
        <v/>
      </c>
    </row>
    <row r="218">
      <c r="A218" s="11" t="n"/>
      <c r="B218" s="8" t="n"/>
      <c r="C218" s="8" t="n"/>
      <c r="D218" s="12" t="n"/>
      <c r="E218" s="12" t="n"/>
      <c r="F218" s="9">
        <f>IF($B218="","",SUMIFS($D$2:$D218,$B$2:$B218,$B218)-SUMIFS($E$2:$E218,$B$2:$B218,$B218))</f>
        <v/>
      </c>
      <c r="G218" s="13">
        <f>IF(AND($B218&lt;&gt;"",$B218='Ekstre'!$B$3),COUNTIF($B$2:$B218,'Ekstre'!$B$3),"")</f>
        <v/>
      </c>
    </row>
    <row r="219">
      <c r="A219" s="11" t="n"/>
      <c r="B219" s="8" t="n"/>
      <c r="C219" s="8" t="n"/>
      <c r="D219" s="12" t="n"/>
      <c r="E219" s="12" t="n"/>
      <c r="F219" s="9">
        <f>IF($B219="","",SUMIFS($D$2:$D219,$B$2:$B219,$B219)-SUMIFS($E$2:$E219,$B$2:$B219,$B219))</f>
        <v/>
      </c>
      <c r="G219" s="13">
        <f>IF(AND($B219&lt;&gt;"",$B219='Ekstre'!$B$3),COUNTIF($B$2:$B219,'Ekstre'!$B$3),"")</f>
        <v/>
      </c>
    </row>
    <row r="220">
      <c r="A220" s="11" t="n"/>
      <c r="B220" s="8" t="n"/>
      <c r="C220" s="8" t="n"/>
      <c r="D220" s="12" t="n"/>
      <c r="E220" s="12" t="n"/>
      <c r="F220" s="9">
        <f>IF($B220="","",SUMIFS($D$2:$D220,$B$2:$B220,$B220)-SUMIFS($E$2:$E220,$B$2:$B220,$B220))</f>
        <v/>
      </c>
      <c r="G220" s="13">
        <f>IF(AND($B220&lt;&gt;"",$B220='Ekstre'!$B$3),COUNTIF($B$2:$B220,'Ekstre'!$B$3),"")</f>
        <v/>
      </c>
    </row>
    <row r="221">
      <c r="A221" s="11" t="n"/>
      <c r="B221" s="8" t="n"/>
      <c r="C221" s="8" t="n"/>
      <c r="D221" s="12" t="n"/>
      <c r="E221" s="12" t="n"/>
      <c r="F221" s="9">
        <f>IF($B221="","",SUMIFS($D$2:$D221,$B$2:$B221,$B221)-SUMIFS($E$2:$E221,$B$2:$B221,$B221))</f>
        <v/>
      </c>
      <c r="G221" s="13">
        <f>IF(AND($B221&lt;&gt;"",$B221='Ekstre'!$B$3),COUNTIF($B$2:$B221,'Ekstre'!$B$3),"")</f>
        <v/>
      </c>
    </row>
    <row r="222">
      <c r="A222" s="11" t="n"/>
      <c r="B222" s="8" t="n"/>
      <c r="C222" s="8" t="n"/>
      <c r="D222" s="12" t="n"/>
      <c r="E222" s="12" t="n"/>
      <c r="F222" s="9">
        <f>IF($B222="","",SUMIFS($D$2:$D222,$B$2:$B222,$B222)-SUMIFS($E$2:$E222,$B$2:$B222,$B222))</f>
        <v/>
      </c>
      <c r="G222" s="13">
        <f>IF(AND($B222&lt;&gt;"",$B222='Ekstre'!$B$3),COUNTIF($B$2:$B222,'Ekstre'!$B$3),"")</f>
        <v/>
      </c>
    </row>
    <row r="223">
      <c r="A223" s="11" t="n"/>
      <c r="B223" s="8" t="n"/>
      <c r="C223" s="8" t="n"/>
      <c r="D223" s="12" t="n"/>
      <c r="E223" s="12" t="n"/>
      <c r="F223" s="9">
        <f>IF($B223="","",SUMIFS($D$2:$D223,$B$2:$B223,$B223)-SUMIFS($E$2:$E223,$B$2:$B223,$B223))</f>
        <v/>
      </c>
      <c r="G223" s="13">
        <f>IF(AND($B223&lt;&gt;"",$B223='Ekstre'!$B$3),COUNTIF($B$2:$B223,'Ekstre'!$B$3),"")</f>
        <v/>
      </c>
    </row>
    <row r="224">
      <c r="A224" s="11" t="n"/>
      <c r="B224" s="8" t="n"/>
      <c r="C224" s="8" t="n"/>
      <c r="D224" s="12" t="n"/>
      <c r="E224" s="12" t="n"/>
      <c r="F224" s="9">
        <f>IF($B224="","",SUMIFS($D$2:$D224,$B$2:$B224,$B224)-SUMIFS($E$2:$E224,$B$2:$B224,$B224))</f>
        <v/>
      </c>
      <c r="G224" s="13">
        <f>IF(AND($B224&lt;&gt;"",$B224='Ekstre'!$B$3),COUNTIF($B$2:$B224,'Ekstre'!$B$3),"")</f>
        <v/>
      </c>
    </row>
    <row r="225">
      <c r="A225" s="11" t="n"/>
      <c r="B225" s="8" t="n"/>
      <c r="C225" s="8" t="n"/>
      <c r="D225" s="12" t="n"/>
      <c r="E225" s="12" t="n"/>
      <c r="F225" s="9">
        <f>IF($B225="","",SUMIFS($D$2:$D225,$B$2:$B225,$B225)-SUMIFS($E$2:$E225,$B$2:$B225,$B225))</f>
        <v/>
      </c>
      <c r="G225" s="13">
        <f>IF(AND($B225&lt;&gt;"",$B225='Ekstre'!$B$3),COUNTIF($B$2:$B225,'Ekstre'!$B$3),"")</f>
        <v/>
      </c>
    </row>
    <row r="226">
      <c r="A226" s="11" t="n"/>
      <c r="B226" s="8" t="n"/>
      <c r="C226" s="8" t="n"/>
      <c r="D226" s="12" t="n"/>
      <c r="E226" s="12" t="n"/>
      <c r="F226" s="9">
        <f>IF($B226="","",SUMIFS($D$2:$D226,$B$2:$B226,$B226)-SUMIFS($E$2:$E226,$B$2:$B226,$B226))</f>
        <v/>
      </c>
      <c r="G226" s="13">
        <f>IF(AND($B226&lt;&gt;"",$B226='Ekstre'!$B$3),COUNTIF($B$2:$B226,'Ekstre'!$B$3),"")</f>
        <v/>
      </c>
    </row>
    <row r="227">
      <c r="A227" s="11" t="n"/>
      <c r="B227" s="8" t="n"/>
      <c r="C227" s="8" t="n"/>
      <c r="D227" s="12" t="n"/>
      <c r="E227" s="12" t="n"/>
      <c r="F227" s="9">
        <f>IF($B227="","",SUMIFS($D$2:$D227,$B$2:$B227,$B227)-SUMIFS($E$2:$E227,$B$2:$B227,$B227))</f>
        <v/>
      </c>
      <c r="G227" s="13">
        <f>IF(AND($B227&lt;&gt;"",$B227='Ekstre'!$B$3),COUNTIF($B$2:$B227,'Ekstre'!$B$3),"")</f>
        <v/>
      </c>
    </row>
    <row r="228">
      <c r="A228" s="11" t="n"/>
      <c r="B228" s="8" t="n"/>
      <c r="C228" s="8" t="n"/>
      <c r="D228" s="12" t="n"/>
      <c r="E228" s="12" t="n"/>
      <c r="F228" s="9">
        <f>IF($B228="","",SUMIFS($D$2:$D228,$B$2:$B228,$B228)-SUMIFS($E$2:$E228,$B$2:$B228,$B228))</f>
        <v/>
      </c>
      <c r="G228" s="13">
        <f>IF(AND($B228&lt;&gt;"",$B228='Ekstre'!$B$3),COUNTIF($B$2:$B228,'Ekstre'!$B$3),"")</f>
        <v/>
      </c>
    </row>
    <row r="229">
      <c r="A229" s="11" t="n"/>
      <c r="B229" s="8" t="n"/>
      <c r="C229" s="8" t="n"/>
      <c r="D229" s="12" t="n"/>
      <c r="E229" s="12" t="n"/>
      <c r="F229" s="9">
        <f>IF($B229="","",SUMIFS($D$2:$D229,$B$2:$B229,$B229)-SUMIFS($E$2:$E229,$B$2:$B229,$B229))</f>
        <v/>
      </c>
      <c r="G229" s="13">
        <f>IF(AND($B229&lt;&gt;"",$B229='Ekstre'!$B$3),COUNTIF($B$2:$B229,'Ekstre'!$B$3),"")</f>
        <v/>
      </c>
    </row>
    <row r="230">
      <c r="A230" s="11" t="n"/>
      <c r="B230" s="8" t="n"/>
      <c r="C230" s="8" t="n"/>
      <c r="D230" s="12" t="n"/>
      <c r="E230" s="12" t="n"/>
      <c r="F230" s="9">
        <f>IF($B230="","",SUMIFS($D$2:$D230,$B$2:$B230,$B230)-SUMIFS($E$2:$E230,$B$2:$B230,$B230))</f>
        <v/>
      </c>
      <c r="G230" s="13">
        <f>IF(AND($B230&lt;&gt;"",$B230='Ekstre'!$B$3),COUNTIF($B$2:$B230,'Ekstre'!$B$3),"")</f>
        <v/>
      </c>
    </row>
    <row r="231">
      <c r="A231" s="11" t="n"/>
      <c r="B231" s="8" t="n"/>
      <c r="C231" s="8" t="n"/>
      <c r="D231" s="12" t="n"/>
      <c r="E231" s="12" t="n"/>
      <c r="F231" s="9">
        <f>IF($B231="","",SUMIFS($D$2:$D231,$B$2:$B231,$B231)-SUMIFS($E$2:$E231,$B$2:$B231,$B231))</f>
        <v/>
      </c>
      <c r="G231" s="13">
        <f>IF(AND($B231&lt;&gt;"",$B231='Ekstre'!$B$3),COUNTIF($B$2:$B231,'Ekstre'!$B$3),"")</f>
        <v/>
      </c>
    </row>
    <row r="232">
      <c r="A232" s="11" t="n"/>
      <c r="B232" s="8" t="n"/>
      <c r="C232" s="8" t="n"/>
      <c r="D232" s="12" t="n"/>
      <c r="E232" s="12" t="n"/>
      <c r="F232" s="9">
        <f>IF($B232="","",SUMIFS($D$2:$D232,$B$2:$B232,$B232)-SUMIFS($E$2:$E232,$B$2:$B232,$B232))</f>
        <v/>
      </c>
      <c r="G232" s="13">
        <f>IF(AND($B232&lt;&gt;"",$B232='Ekstre'!$B$3),COUNTIF($B$2:$B232,'Ekstre'!$B$3),"")</f>
        <v/>
      </c>
    </row>
    <row r="233">
      <c r="A233" s="11" t="n"/>
      <c r="B233" s="8" t="n"/>
      <c r="C233" s="8" t="n"/>
      <c r="D233" s="12" t="n"/>
      <c r="E233" s="12" t="n"/>
      <c r="F233" s="9">
        <f>IF($B233="","",SUMIFS($D$2:$D233,$B$2:$B233,$B233)-SUMIFS($E$2:$E233,$B$2:$B233,$B233))</f>
        <v/>
      </c>
      <c r="G233" s="13">
        <f>IF(AND($B233&lt;&gt;"",$B233='Ekstre'!$B$3),COUNTIF($B$2:$B233,'Ekstre'!$B$3),"")</f>
        <v/>
      </c>
    </row>
    <row r="234">
      <c r="A234" s="11" t="n"/>
      <c r="B234" s="8" t="n"/>
      <c r="C234" s="8" t="n"/>
      <c r="D234" s="12" t="n"/>
      <c r="E234" s="12" t="n"/>
      <c r="F234" s="9">
        <f>IF($B234="","",SUMIFS($D$2:$D234,$B$2:$B234,$B234)-SUMIFS($E$2:$E234,$B$2:$B234,$B234))</f>
        <v/>
      </c>
      <c r="G234" s="13">
        <f>IF(AND($B234&lt;&gt;"",$B234='Ekstre'!$B$3),COUNTIF($B$2:$B234,'Ekstre'!$B$3),"")</f>
        <v/>
      </c>
    </row>
    <row r="235">
      <c r="A235" s="11" t="n"/>
      <c r="B235" s="8" t="n"/>
      <c r="C235" s="8" t="n"/>
      <c r="D235" s="12" t="n"/>
      <c r="E235" s="12" t="n"/>
      <c r="F235" s="9">
        <f>IF($B235="","",SUMIFS($D$2:$D235,$B$2:$B235,$B235)-SUMIFS($E$2:$E235,$B$2:$B235,$B235))</f>
        <v/>
      </c>
      <c r="G235" s="13">
        <f>IF(AND($B235&lt;&gt;"",$B235='Ekstre'!$B$3),COUNTIF($B$2:$B235,'Ekstre'!$B$3),"")</f>
        <v/>
      </c>
    </row>
    <row r="236">
      <c r="A236" s="11" t="n"/>
      <c r="B236" s="8" t="n"/>
      <c r="C236" s="8" t="n"/>
      <c r="D236" s="12" t="n"/>
      <c r="E236" s="12" t="n"/>
      <c r="F236" s="9">
        <f>IF($B236="","",SUMIFS($D$2:$D236,$B$2:$B236,$B236)-SUMIFS($E$2:$E236,$B$2:$B236,$B236))</f>
        <v/>
      </c>
      <c r="G236" s="13">
        <f>IF(AND($B236&lt;&gt;"",$B236='Ekstre'!$B$3),COUNTIF($B$2:$B236,'Ekstre'!$B$3),"")</f>
        <v/>
      </c>
    </row>
    <row r="237">
      <c r="A237" s="11" t="n"/>
      <c r="B237" s="8" t="n"/>
      <c r="C237" s="8" t="n"/>
      <c r="D237" s="12" t="n"/>
      <c r="E237" s="12" t="n"/>
      <c r="F237" s="9">
        <f>IF($B237="","",SUMIFS($D$2:$D237,$B$2:$B237,$B237)-SUMIFS($E$2:$E237,$B$2:$B237,$B237))</f>
        <v/>
      </c>
      <c r="G237" s="13">
        <f>IF(AND($B237&lt;&gt;"",$B237='Ekstre'!$B$3),COUNTIF($B$2:$B237,'Ekstre'!$B$3),"")</f>
        <v/>
      </c>
    </row>
    <row r="238">
      <c r="A238" s="11" t="n"/>
      <c r="B238" s="8" t="n"/>
      <c r="C238" s="8" t="n"/>
      <c r="D238" s="12" t="n"/>
      <c r="E238" s="12" t="n"/>
      <c r="F238" s="9">
        <f>IF($B238="","",SUMIFS($D$2:$D238,$B$2:$B238,$B238)-SUMIFS($E$2:$E238,$B$2:$B238,$B238))</f>
        <v/>
      </c>
      <c r="G238" s="13">
        <f>IF(AND($B238&lt;&gt;"",$B238='Ekstre'!$B$3),COUNTIF($B$2:$B238,'Ekstre'!$B$3),"")</f>
        <v/>
      </c>
    </row>
    <row r="239">
      <c r="A239" s="11" t="n"/>
      <c r="B239" s="8" t="n"/>
      <c r="C239" s="8" t="n"/>
      <c r="D239" s="12" t="n"/>
      <c r="E239" s="12" t="n"/>
      <c r="F239" s="9">
        <f>IF($B239="","",SUMIFS($D$2:$D239,$B$2:$B239,$B239)-SUMIFS($E$2:$E239,$B$2:$B239,$B239))</f>
        <v/>
      </c>
      <c r="G239" s="13">
        <f>IF(AND($B239&lt;&gt;"",$B239='Ekstre'!$B$3),COUNTIF($B$2:$B239,'Ekstre'!$B$3),"")</f>
        <v/>
      </c>
    </row>
    <row r="240">
      <c r="A240" s="11" t="n"/>
      <c r="B240" s="8" t="n"/>
      <c r="C240" s="8" t="n"/>
      <c r="D240" s="12" t="n"/>
      <c r="E240" s="12" t="n"/>
      <c r="F240" s="9">
        <f>IF($B240="","",SUMIFS($D$2:$D240,$B$2:$B240,$B240)-SUMIFS($E$2:$E240,$B$2:$B240,$B240))</f>
        <v/>
      </c>
      <c r="G240" s="13">
        <f>IF(AND($B240&lt;&gt;"",$B240='Ekstre'!$B$3),COUNTIF($B$2:$B240,'Ekstre'!$B$3),"")</f>
        <v/>
      </c>
    </row>
    <row r="241">
      <c r="A241" s="11" t="n"/>
      <c r="B241" s="8" t="n"/>
      <c r="C241" s="8" t="n"/>
      <c r="D241" s="12" t="n"/>
      <c r="E241" s="12" t="n"/>
      <c r="F241" s="9">
        <f>IF($B241="","",SUMIFS($D$2:$D241,$B$2:$B241,$B241)-SUMIFS($E$2:$E241,$B$2:$B241,$B241))</f>
        <v/>
      </c>
      <c r="G241" s="13">
        <f>IF(AND($B241&lt;&gt;"",$B241='Ekstre'!$B$3),COUNTIF($B$2:$B241,'Ekstre'!$B$3),"")</f>
        <v/>
      </c>
    </row>
    <row r="242">
      <c r="A242" s="11" t="n"/>
      <c r="B242" s="8" t="n"/>
      <c r="C242" s="8" t="n"/>
      <c r="D242" s="12" t="n"/>
      <c r="E242" s="12" t="n"/>
      <c r="F242" s="9">
        <f>IF($B242="","",SUMIFS($D$2:$D242,$B$2:$B242,$B242)-SUMIFS($E$2:$E242,$B$2:$B242,$B242))</f>
        <v/>
      </c>
      <c r="G242" s="13">
        <f>IF(AND($B242&lt;&gt;"",$B242='Ekstre'!$B$3),COUNTIF($B$2:$B242,'Ekstre'!$B$3),"")</f>
        <v/>
      </c>
    </row>
    <row r="243">
      <c r="A243" s="11" t="n"/>
      <c r="B243" s="8" t="n"/>
      <c r="C243" s="8" t="n"/>
      <c r="D243" s="12" t="n"/>
      <c r="E243" s="12" t="n"/>
      <c r="F243" s="9">
        <f>IF($B243="","",SUMIFS($D$2:$D243,$B$2:$B243,$B243)-SUMIFS($E$2:$E243,$B$2:$B243,$B243))</f>
        <v/>
      </c>
      <c r="G243" s="13">
        <f>IF(AND($B243&lt;&gt;"",$B243='Ekstre'!$B$3),COUNTIF($B$2:$B243,'Ekstre'!$B$3),"")</f>
        <v/>
      </c>
    </row>
    <row r="244">
      <c r="A244" s="11" t="n"/>
      <c r="B244" s="8" t="n"/>
      <c r="C244" s="8" t="n"/>
      <c r="D244" s="12" t="n"/>
      <c r="E244" s="12" t="n"/>
      <c r="F244" s="9">
        <f>IF($B244="","",SUMIFS($D$2:$D244,$B$2:$B244,$B244)-SUMIFS($E$2:$E244,$B$2:$B244,$B244))</f>
        <v/>
      </c>
      <c r="G244" s="13">
        <f>IF(AND($B244&lt;&gt;"",$B244='Ekstre'!$B$3),COUNTIF($B$2:$B244,'Ekstre'!$B$3),"")</f>
        <v/>
      </c>
    </row>
    <row r="245">
      <c r="A245" s="11" t="n"/>
      <c r="B245" s="8" t="n"/>
      <c r="C245" s="8" t="n"/>
      <c r="D245" s="12" t="n"/>
      <c r="E245" s="12" t="n"/>
      <c r="F245" s="9">
        <f>IF($B245="","",SUMIFS($D$2:$D245,$B$2:$B245,$B245)-SUMIFS($E$2:$E245,$B$2:$B245,$B245))</f>
        <v/>
      </c>
      <c r="G245" s="13">
        <f>IF(AND($B245&lt;&gt;"",$B245='Ekstre'!$B$3),COUNTIF($B$2:$B245,'Ekstre'!$B$3),"")</f>
        <v/>
      </c>
    </row>
    <row r="246">
      <c r="A246" s="11" t="n"/>
      <c r="B246" s="8" t="n"/>
      <c r="C246" s="8" t="n"/>
      <c r="D246" s="12" t="n"/>
      <c r="E246" s="12" t="n"/>
      <c r="F246" s="9">
        <f>IF($B246="","",SUMIFS($D$2:$D246,$B$2:$B246,$B246)-SUMIFS($E$2:$E246,$B$2:$B246,$B246))</f>
        <v/>
      </c>
      <c r="G246" s="13">
        <f>IF(AND($B246&lt;&gt;"",$B246='Ekstre'!$B$3),COUNTIF($B$2:$B246,'Ekstre'!$B$3),"")</f>
        <v/>
      </c>
    </row>
    <row r="247">
      <c r="A247" s="11" t="n"/>
      <c r="B247" s="8" t="n"/>
      <c r="C247" s="8" t="n"/>
      <c r="D247" s="12" t="n"/>
      <c r="E247" s="12" t="n"/>
      <c r="F247" s="9">
        <f>IF($B247="","",SUMIFS($D$2:$D247,$B$2:$B247,$B247)-SUMIFS($E$2:$E247,$B$2:$B247,$B247))</f>
        <v/>
      </c>
      <c r="G247" s="13">
        <f>IF(AND($B247&lt;&gt;"",$B247='Ekstre'!$B$3),COUNTIF($B$2:$B247,'Ekstre'!$B$3),"")</f>
        <v/>
      </c>
    </row>
    <row r="248">
      <c r="A248" s="11" t="n"/>
      <c r="B248" s="8" t="n"/>
      <c r="C248" s="8" t="n"/>
      <c r="D248" s="12" t="n"/>
      <c r="E248" s="12" t="n"/>
      <c r="F248" s="9">
        <f>IF($B248="","",SUMIFS($D$2:$D248,$B$2:$B248,$B248)-SUMIFS($E$2:$E248,$B$2:$B248,$B248))</f>
        <v/>
      </c>
      <c r="G248" s="13">
        <f>IF(AND($B248&lt;&gt;"",$B248='Ekstre'!$B$3),COUNTIF($B$2:$B248,'Ekstre'!$B$3),"")</f>
        <v/>
      </c>
    </row>
    <row r="249">
      <c r="A249" s="11" t="n"/>
      <c r="B249" s="8" t="n"/>
      <c r="C249" s="8" t="n"/>
      <c r="D249" s="12" t="n"/>
      <c r="E249" s="12" t="n"/>
      <c r="F249" s="9">
        <f>IF($B249="","",SUMIFS($D$2:$D249,$B$2:$B249,$B249)-SUMIFS($E$2:$E249,$B$2:$B249,$B249))</f>
        <v/>
      </c>
      <c r="G249" s="13">
        <f>IF(AND($B249&lt;&gt;"",$B249='Ekstre'!$B$3),COUNTIF($B$2:$B249,'Ekstre'!$B$3),"")</f>
        <v/>
      </c>
    </row>
    <row r="250">
      <c r="A250" s="11" t="n"/>
      <c r="B250" s="8" t="n"/>
      <c r="C250" s="8" t="n"/>
      <c r="D250" s="12" t="n"/>
      <c r="E250" s="12" t="n"/>
      <c r="F250" s="9">
        <f>IF($B250="","",SUMIFS($D$2:$D250,$B$2:$B250,$B250)-SUMIFS($E$2:$E250,$B$2:$B250,$B250))</f>
        <v/>
      </c>
      <c r="G250" s="13">
        <f>IF(AND($B250&lt;&gt;"",$B250='Ekstre'!$B$3),COUNTIF($B$2:$B250,'Ekstre'!$B$3),"")</f>
        <v/>
      </c>
    </row>
    <row r="251">
      <c r="A251" s="11" t="n"/>
      <c r="B251" s="8" t="n"/>
      <c r="C251" s="8" t="n"/>
      <c r="D251" s="12" t="n"/>
      <c r="E251" s="12" t="n"/>
      <c r="F251" s="9">
        <f>IF($B251="","",SUMIFS($D$2:$D251,$B$2:$B251,$B251)-SUMIFS($E$2:$E251,$B$2:$B251,$B251))</f>
        <v/>
      </c>
      <c r="G251" s="13">
        <f>IF(AND($B251&lt;&gt;"",$B251='Ekstre'!$B$3),COUNTIF($B$2:$B251,'Ekstre'!$B$3),"")</f>
        <v/>
      </c>
    </row>
    <row r="252">
      <c r="A252" s="11" t="n"/>
      <c r="B252" s="8" t="n"/>
      <c r="C252" s="8" t="n"/>
      <c r="D252" s="12" t="n"/>
      <c r="E252" s="12" t="n"/>
      <c r="F252" s="9">
        <f>IF($B252="","",SUMIFS($D$2:$D252,$B$2:$B252,$B252)-SUMIFS($E$2:$E252,$B$2:$B252,$B252))</f>
        <v/>
      </c>
      <c r="G252" s="13">
        <f>IF(AND($B252&lt;&gt;"",$B252='Ekstre'!$B$3),COUNTIF($B$2:$B252,'Ekstre'!$B$3),"")</f>
        <v/>
      </c>
    </row>
    <row r="253">
      <c r="A253" s="11" t="n"/>
      <c r="B253" s="8" t="n"/>
      <c r="C253" s="8" t="n"/>
      <c r="D253" s="12" t="n"/>
      <c r="E253" s="12" t="n"/>
      <c r="F253" s="9">
        <f>IF($B253="","",SUMIFS($D$2:$D253,$B$2:$B253,$B253)-SUMIFS($E$2:$E253,$B$2:$B253,$B253))</f>
        <v/>
      </c>
      <c r="G253" s="13">
        <f>IF(AND($B253&lt;&gt;"",$B253='Ekstre'!$B$3),COUNTIF($B$2:$B253,'Ekstre'!$B$3),"")</f>
        <v/>
      </c>
    </row>
    <row r="254">
      <c r="A254" s="11" t="n"/>
      <c r="B254" s="8" t="n"/>
      <c r="C254" s="8" t="n"/>
      <c r="D254" s="12" t="n"/>
      <c r="E254" s="12" t="n"/>
      <c r="F254" s="9">
        <f>IF($B254="","",SUMIFS($D$2:$D254,$B$2:$B254,$B254)-SUMIFS($E$2:$E254,$B$2:$B254,$B254))</f>
        <v/>
      </c>
      <c r="G254" s="13">
        <f>IF(AND($B254&lt;&gt;"",$B254='Ekstre'!$B$3),COUNTIF($B$2:$B254,'Ekstre'!$B$3),"")</f>
        <v/>
      </c>
    </row>
    <row r="255">
      <c r="A255" s="11" t="n"/>
      <c r="B255" s="8" t="n"/>
      <c r="C255" s="8" t="n"/>
      <c r="D255" s="12" t="n"/>
      <c r="E255" s="12" t="n"/>
      <c r="F255" s="9">
        <f>IF($B255="","",SUMIFS($D$2:$D255,$B$2:$B255,$B255)-SUMIFS($E$2:$E255,$B$2:$B255,$B255))</f>
        <v/>
      </c>
      <c r="G255" s="13">
        <f>IF(AND($B255&lt;&gt;"",$B255='Ekstre'!$B$3),COUNTIF($B$2:$B255,'Ekstre'!$B$3),"")</f>
        <v/>
      </c>
    </row>
    <row r="256">
      <c r="A256" s="11" t="n"/>
      <c r="B256" s="8" t="n"/>
      <c r="C256" s="8" t="n"/>
      <c r="D256" s="12" t="n"/>
      <c r="E256" s="12" t="n"/>
      <c r="F256" s="9">
        <f>IF($B256="","",SUMIFS($D$2:$D256,$B$2:$B256,$B256)-SUMIFS($E$2:$E256,$B$2:$B256,$B256))</f>
        <v/>
      </c>
      <c r="G256" s="13">
        <f>IF(AND($B256&lt;&gt;"",$B256='Ekstre'!$B$3),COUNTIF($B$2:$B256,'Ekstre'!$B$3),"")</f>
        <v/>
      </c>
    </row>
    <row r="257">
      <c r="A257" s="11" t="n"/>
      <c r="B257" s="8" t="n"/>
      <c r="C257" s="8" t="n"/>
      <c r="D257" s="12" t="n"/>
      <c r="E257" s="12" t="n"/>
      <c r="F257" s="9">
        <f>IF($B257="","",SUMIFS($D$2:$D257,$B$2:$B257,$B257)-SUMIFS($E$2:$E257,$B$2:$B257,$B257))</f>
        <v/>
      </c>
      <c r="G257" s="13">
        <f>IF(AND($B257&lt;&gt;"",$B257='Ekstre'!$B$3),COUNTIF($B$2:$B257,'Ekstre'!$B$3),"")</f>
        <v/>
      </c>
    </row>
    <row r="258">
      <c r="A258" s="11" t="n"/>
      <c r="B258" s="8" t="n"/>
      <c r="C258" s="8" t="n"/>
      <c r="D258" s="12" t="n"/>
      <c r="E258" s="12" t="n"/>
      <c r="F258" s="9">
        <f>IF($B258="","",SUMIFS($D$2:$D258,$B$2:$B258,$B258)-SUMIFS($E$2:$E258,$B$2:$B258,$B258))</f>
        <v/>
      </c>
      <c r="G258" s="13">
        <f>IF(AND($B258&lt;&gt;"",$B258='Ekstre'!$B$3),COUNTIF($B$2:$B258,'Ekstre'!$B$3),"")</f>
        <v/>
      </c>
    </row>
    <row r="259">
      <c r="A259" s="11" t="n"/>
      <c r="B259" s="8" t="n"/>
      <c r="C259" s="8" t="n"/>
      <c r="D259" s="12" t="n"/>
      <c r="E259" s="12" t="n"/>
      <c r="F259" s="9">
        <f>IF($B259="","",SUMIFS($D$2:$D259,$B$2:$B259,$B259)-SUMIFS($E$2:$E259,$B$2:$B259,$B259))</f>
        <v/>
      </c>
      <c r="G259" s="13">
        <f>IF(AND($B259&lt;&gt;"",$B259='Ekstre'!$B$3),COUNTIF($B$2:$B259,'Ekstre'!$B$3),"")</f>
        <v/>
      </c>
    </row>
    <row r="260">
      <c r="A260" s="11" t="n"/>
      <c r="B260" s="8" t="n"/>
      <c r="C260" s="8" t="n"/>
      <c r="D260" s="12" t="n"/>
      <c r="E260" s="12" t="n"/>
      <c r="F260" s="9">
        <f>IF($B260="","",SUMIFS($D$2:$D260,$B$2:$B260,$B260)-SUMIFS($E$2:$E260,$B$2:$B260,$B260))</f>
        <v/>
      </c>
      <c r="G260" s="13">
        <f>IF(AND($B260&lt;&gt;"",$B260='Ekstre'!$B$3),COUNTIF($B$2:$B260,'Ekstre'!$B$3),"")</f>
        <v/>
      </c>
    </row>
    <row r="261">
      <c r="A261" s="11" t="n"/>
      <c r="B261" s="8" t="n"/>
      <c r="C261" s="8" t="n"/>
      <c r="D261" s="12" t="n"/>
      <c r="E261" s="12" t="n"/>
      <c r="F261" s="9">
        <f>IF($B261="","",SUMIFS($D$2:$D261,$B$2:$B261,$B261)-SUMIFS($E$2:$E261,$B$2:$B261,$B261))</f>
        <v/>
      </c>
      <c r="G261" s="13">
        <f>IF(AND($B261&lt;&gt;"",$B261='Ekstre'!$B$3),COUNTIF($B$2:$B261,'Ekstre'!$B$3),"")</f>
        <v/>
      </c>
    </row>
    <row r="262">
      <c r="A262" s="11" t="n"/>
      <c r="B262" s="8" t="n"/>
      <c r="C262" s="8" t="n"/>
      <c r="D262" s="12" t="n"/>
      <c r="E262" s="12" t="n"/>
      <c r="F262" s="9">
        <f>IF($B262="","",SUMIFS($D$2:$D262,$B$2:$B262,$B262)-SUMIFS($E$2:$E262,$B$2:$B262,$B262))</f>
        <v/>
      </c>
      <c r="G262" s="13">
        <f>IF(AND($B262&lt;&gt;"",$B262='Ekstre'!$B$3),COUNTIF($B$2:$B262,'Ekstre'!$B$3),"")</f>
        <v/>
      </c>
    </row>
    <row r="263">
      <c r="A263" s="11" t="n"/>
      <c r="B263" s="8" t="n"/>
      <c r="C263" s="8" t="n"/>
      <c r="D263" s="12" t="n"/>
      <c r="E263" s="12" t="n"/>
      <c r="F263" s="9">
        <f>IF($B263="","",SUMIFS($D$2:$D263,$B$2:$B263,$B263)-SUMIFS($E$2:$E263,$B$2:$B263,$B263))</f>
        <v/>
      </c>
      <c r="G263" s="13">
        <f>IF(AND($B263&lt;&gt;"",$B263='Ekstre'!$B$3),COUNTIF($B$2:$B263,'Ekstre'!$B$3),"")</f>
        <v/>
      </c>
    </row>
    <row r="264">
      <c r="A264" s="11" t="n"/>
      <c r="B264" s="8" t="n"/>
      <c r="C264" s="8" t="n"/>
      <c r="D264" s="12" t="n"/>
      <c r="E264" s="12" t="n"/>
      <c r="F264" s="9">
        <f>IF($B264="","",SUMIFS($D$2:$D264,$B$2:$B264,$B264)-SUMIFS($E$2:$E264,$B$2:$B264,$B264))</f>
        <v/>
      </c>
      <c r="G264" s="13">
        <f>IF(AND($B264&lt;&gt;"",$B264='Ekstre'!$B$3),COUNTIF($B$2:$B264,'Ekstre'!$B$3),"")</f>
        <v/>
      </c>
    </row>
    <row r="265">
      <c r="A265" s="11" t="n"/>
      <c r="B265" s="8" t="n"/>
      <c r="C265" s="8" t="n"/>
      <c r="D265" s="12" t="n"/>
      <c r="E265" s="12" t="n"/>
      <c r="F265" s="9">
        <f>IF($B265="","",SUMIFS($D$2:$D265,$B$2:$B265,$B265)-SUMIFS($E$2:$E265,$B$2:$B265,$B265))</f>
        <v/>
      </c>
      <c r="G265" s="13">
        <f>IF(AND($B265&lt;&gt;"",$B265='Ekstre'!$B$3),COUNTIF($B$2:$B265,'Ekstre'!$B$3),"")</f>
        <v/>
      </c>
    </row>
    <row r="266">
      <c r="A266" s="11" t="n"/>
      <c r="B266" s="8" t="n"/>
      <c r="C266" s="8" t="n"/>
      <c r="D266" s="12" t="n"/>
      <c r="E266" s="12" t="n"/>
      <c r="F266" s="9">
        <f>IF($B266="","",SUMIFS($D$2:$D266,$B$2:$B266,$B266)-SUMIFS($E$2:$E266,$B$2:$B266,$B266))</f>
        <v/>
      </c>
      <c r="G266" s="13">
        <f>IF(AND($B266&lt;&gt;"",$B266='Ekstre'!$B$3),COUNTIF($B$2:$B266,'Ekstre'!$B$3),"")</f>
        <v/>
      </c>
    </row>
    <row r="267">
      <c r="A267" s="11" t="n"/>
      <c r="B267" s="8" t="n"/>
      <c r="C267" s="8" t="n"/>
      <c r="D267" s="12" t="n"/>
      <c r="E267" s="12" t="n"/>
      <c r="F267" s="9">
        <f>IF($B267="","",SUMIFS($D$2:$D267,$B$2:$B267,$B267)-SUMIFS($E$2:$E267,$B$2:$B267,$B267))</f>
        <v/>
      </c>
      <c r="G267" s="13">
        <f>IF(AND($B267&lt;&gt;"",$B267='Ekstre'!$B$3),COUNTIF($B$2:$B267,'Ekstre'!$B$3),"")</f>
        <v/>
      </c>
    </row>
    <row r="268">
      <c r="A268" s="11" t="n"/>
      <c r="B268" s="8" t="n"/>
      <c r="C268" s="8" t="n"/>
      <c r="D268" s="12" t="n"/>
      <c r="E268" s="12" t="n"/>
      <c r="F268" s="9">
        <f>IF($B268="","",SUMIFS($D$2:$D268,$B$2:$B268,$B268)-SUMIFS($E$2:$E268,$B$2:$B268,$B268))</f>
        <v/>
      </c>
      <c r="G268" s="13">
        <f>IF(AND($B268&lt;&gt;"",$B268='Ekstre'!$B$3),COUNTIF($B$2:$B268,'Ekstre'!$B$3),"")</f>
        <v/>
      </c>
    </row>
    <row r="269">
      <c r="A269" s="11" t="n"/>
      <c r="B269" s="8" t="n"/>
      <c r="C269" s="8" t="n"/>
      <c r="D269" s="12" t="n"/>
      <c r="E269" s="12" t="n"/>
      <c r="F269" s="9">
        <f>IF($B269="","",SUMIFS($D$2:$D269,$B$2:$B269,$B269)-SUMIFS($E$2:$E269,$B$2:$B269,$B269))</f>
        <v/>
      </c>
      <c r="G269" s="13">
        <f>IF(AND($B269&lt;&gt;"",$B269='Ekstre'!$B$3),COUNTIF($B$2:$B269,'Ekstre'!$B$3),"")</f>
        <v/>
      </c>
    </row>
    <row r="270">
      <c r="A270" s="11" t="n"/>
      <c r="B270" s="8" t="n"/>
      <c r="C270" s="8" t="n"/>
      <c r="D270" s="12" t="n"/>
      <c r="E270" s="12" t="n"/>
      <c r="F270" s="9">
        <f>IF($B270="","",SUMIFS($D$2:$D270,$B$2:$B270,$B270)-SUMIFS($E$2:$E270,$B$2:$B270,$B270))</f>
        <v/>
      </c>
      <c r="G270" s="13">
        <f>IF(AND($B270&lt;&gt;"",$B270='Ekstre'!$B$3),COUNTIF($B$2:$B270,'Ekstre'!$B$3),"")</f>
        <v/>
      </c>
    </row>
    <row r="271">
      <c r="A271" s="11" t="n"/>
      <c r="B271" s="8" t="n"/>
      <c r="C271" s="8" t="n"/>
      <c r="D271" s="12" t="n"/>
      <c r="E271" s="12" t="n"/>
      <c r="F271" s="9">
        <f>IF($B271="","",SUMIFS($D$2:$D271,$B$2:$B271,$B271)-SUMIFS($E$2:$E271,$B$2:$B271,$B271))</f>
        <v/>
      </c>
      <c r="G271" s="13">
        <f>IF(AND($B271&lt;&gt;"",$B271='Ekstre'!$B$3),COUNTIF($B$2:$B271,'Ekstre'!$B$3),"")</f>
        <v/>
      </c>
    </row>
    <row r="272">
      <c r="A272" s="11" t="n"/>
      <c r="B272" s="8" t="n"/>
      <c r="C272" s="8" t="n"/>
      <c r="D272" s="12" t="n"/>
      <c r="E272" s="12" t="n"/>
      <c r="F272" s="9">
        <f>IF($B272="","",SUMIFS($D$2:$D272,$B$2:$B272,$B272)-SUMIFS($E$2:$E272,$B$2:$B272,$B272))</f>
        <v/>
      </c>
      <c r="G272" s="13">
        <f>IF(AND($B272&lt;&gt;"",$B272='Ekstre'!$B$3),COUNTIF($B$2:$B272,'Ekstre'!$B$3),"")</f>
        <v/>
      </c>
    </row>
    <row r="273">
      <c r="A273" s="11" t="n"/>
      <c r="B273" s="8" t="n"/>
      <c r="C273" s="8" t="n"/>
      <c r="D273" s="12" t="n"/>
      <c r="E273" s="12" t="n"/>
      <c r="F273" s="9">
        <f>IF($B273="","",SUMIFS($D$2:$D273,$B$2:$B273,$B273)-SUMIFS($E$2:$E273,$B$2:$B273,$B273))</f>
        <v/>
      </c>
      <c r="G273" s="13">
        <f>IF(AND($B273&lt;&gt;"",$B273='Ekstre'!$B$3),COUNTIF($B$2:$B273,'Ekstre'!$B$3),"")</f>
        <v/>
      </c>
    </row>
    <row r="274">
      <c r="A274" s="11" t="n"/>
      <c r="B274" s="8" t="n"/>
      <c r="C274" s="8" t="n"/>
      <c r="D274" s="12" t="n"/>
      <c r="E274" s="12" t="n"/>
      <c r="F274" s="9">
        <f>IF($B274="","",SUMIFS($D$2:$D274,$B$2:$B274,$B274)-SUMIFS($E$2:$E274,$B$2:$B274,$B274))</f>
        <v/>
      </c>
      <c r="G274" s="13">
        <f>IF(AND($B274&lt;&gt;"",$B274='Ekstre'!$B$3),COUNTIF($B$2:$B274,'Ekstre'!$B$3),"")</f>
        <v/>
      </c>
    </row>
    <row r="275">
      <c r="A275" s="11" t="n"/>
      <c r="B275" s="8" t="n"/>
      <c r="C275" s="8" t="n"/>
      <c r="D275" s="12" t="n"/>
      <c r="E275" s="12" t="n"/>
      <c r="F275" s="9">
        <f>IF($B275="","",SUMIFS($D$2:$D275,$B$2:$B275,$B275)-SUMIFS($E$2:$E275,$B$2:$B275,$B275))</f>
        <v/>
      </c>
      <c r="G275" s="13">
        <f>IF(AND($B275&lt;&gt;"",$B275='Ekstre'!$B$3),COUNTIF($B$2:$B275,'Ekstre'!$B$3),"")</f>
        <v/>
      </c>
    </row>
    <row r="276">
      <c r="A276" s="11" t="n"/>
      <c r="B276" s="8" t="n"/>
      <c r="C276" s="8" t="n"/>
      <c r="D276" s="12" t="n"/>
      <c r="E276" s="12" t="n"/>
      <c r="F276" s="9">
        <f>IF($B276="","",SUMIFS($D$2:$D276,$B$2:$B276,$B276)-SUMIFS($E$2:$E276,$B$2:$B276,$B276))</f>
        <v/>
      </c>
      <c r="G276" s="13">
        <f>IF(AND($B276&lt;&gt;"",$B276='Ekstre'!$B$3),COUNTIF($B$2:$B276,'Ekstre'!$B$3),"")</f>
        <v/>
      </c>
    </row>
    <row r="277">
      <c r="A277" s="11" t="n"/>
      <c r="B277" s="8" t="n"/>
      <c r="C277" s="8" t="n"/>
      <c r="D277" s="12" t="n"/>
      <c r="E277" s="12" t="n"/>
      <c r="F277" s="9">
        <f>IF($B277="","",SUMIFS($D$2:$D277,$B$2:$B277,$B277)-SUMIFS($E$2:$E277,$B$2:$B277,$B277))</f>
        <v/>
      </c>
      <c r="G277" s="13">
        <f>IF(AND($B277&lt;&gt;"",$B277='Ekstre'!$B$3),COUNTIF($B$2:$B277,'Ekstre'!$B$3),"")</f>
        <v/>
      </c>
    </row>
    <row r="278">
      <c r="A278" s="11" t="n"/>
      <c r="B278" s="8" t="n"/>
      <c r="C278" s="8" t="n"/>
      <c r="D278" s="12" t="n"/>
      <c r="E278" s="12" t="n"/>
      <c r="F278" s="9">
        <f>IF($B278="","",SUMIFS($D$2:$D278,$B$2:$B278,$B278)-SUMIFS($E$2:$E278,$B$2:$B278,$B278))</f>
        <v/>
      </c>
      <c r="G278" s="13">
        <f>IF(AND($B278&lt;&gt;"",$B278='Ekstre'!$B$3),COUNTIF($B$2:$B278,'Ekstre'!$B$3),"")</f>
        <v/>
      </c>
    </row>
    <row r="279">
      <c r="A279" s="11" t="n"/>
      <c r="B279" s="8" t="n"/>
      <c r="C279" s="8" t="n"/>
      <c r="D279" s="12" t="n"/>
      <c r="E279" s="12" t="n"/>
      <c r="F279" s="9">
        <f>IF($B279="","",SUMIFS($D$2:$D279,$B$2:$B279,$B279)-SUMIFS($E$2:$E279,$B$2:$B279,$B279))</f>
        <v/>
      </c>
      <c r="G279" s="13">
        <f>IF(AND($B279&lt;&gt;"",$B279='Ekstre'!$B$3),COUNTIF($B$2:$B279,'Ekstre'!$B$3),"")</f>
        <v/>
      </c>
    </row>
    <row r="280">
      <c r="A280" s="11" t="n"/>
      <c r="B280" s="8" t="n"/>
      <c r="C280" s="8" t="n"/>
      <c r="D280" s="12" t="n"/>
      <c r="E280" s="12" t="n"/>
      <c r="F280" s="9">
        <f>IF($B280="","",SUMIFS($D$2:$D280,$B$2:$B280,$B280)-SUMIFS($E$2:$E280,$B$2:$B280,$B280))</f>
        <v/>
      </c>
      <c r="G280" s="13">
        <f>IF(AND($B280&lt;&gt;"",$B280='Ekstre'!$B$3),COUNTIF($B$2:$B280,'Ekstre'!$B$3),"")</f>
        <v/>
      </c>
    </row>
    <row r="281">
      <c r="A281" s="11" t="n"/>
      <c r="B281" s="8" t="n"/>
      <c r="C281" s="8" t="n"/>
      <c r="D281" s="12" t="n"/>
      <c r="E281" s="12" t="n"/>
      <c r="F281" s="9">
        <f>IF($B281="","",SUMIFS($D$2:$D281,$B$2:$B281,$B281)-SUMIFS($E$2:$E281,$B$2:$B281,$B281))</f>
        <v/>
      </c>
      <c r="G281" s="13">
        <f>IF(AND($B281&lt;&gt;"",$B281='Ekstre'!$B$3),COUNTIF($B$2:$B281,'Ekstre'!$B$3),"")</f>
        <v/>
      </c>
    </row>
    <row r="282">
      <c r="A282" s="11" t="n"/>
      <c r="B282" s="8" t="n"/>
      <c r="C282" s="8" t="n"/>
      <c r="D282" s="12" t="n"/>
      <c r="E282" s="12" t="n"/>
      <c r="F282" s="9">
        <f>IF($B282="","",SUMIFS($D$2:$D282,$B$2:$B282,$B282)-SUMIFS($E$2:$E282,$B$2:$B282,$B282))</f>
        <v/>
      </c>
      <c r="G282" s="13">
        <f>IF(AND($B282&lt;&gt;"",$B282='Ekstre'!$B$3),COUNTIF($B$2:$B282,'Ekstre'!$B$3),"")</f>
        <v/>
      </c>
    </row>
    <row r="283">
      <c r="A283" s="11" t="n"/>
      <c r="B283" s="8" t="n"/>
      <c r="C283" s="8" t="n"/>
      <c r="D283" s="12" t="n"/>
      <c r="E283" s="12" t="n"/>
      <c r="F283" s="9">
        <f>IF($B283="","",SUMIFS($D$2:$D283,$B$2:$B283,$B283)-SUMIFS($E$2:$E283,$B$2:$B283,$B283))</f>
        <v/>
      </c>
      <c r="G283" s="13">
        <f>IF(AND($B283&lt;&gt;"",$B283='Ekstre'!$B$3),COUNTIF($B$2:$B283,'Ekstre'!$B$3),"")</f>
        <v/>
      </c>
    </row>
    <row r="284">
      <c r="A284" s="11" t="n"/>
      <c r="B284" s="8" t="n"/>
      <c r="C284" s="8" t="n"/>
      <c r="D284" s="12" t="n"/>
      <c r="E284" s="12" t="n"/>
      <c r="F284" s="9">
        <f>IF($B284="","",SUMIFS($D$2:$D284,$B$2:$B284,$B284)-SUMIFS($E$2:$E284,$B$2:$B284,$B284))</f>
        <v/>
      </c>
      <c r="G284" s="13">
        <f>IF(AND($B284&lt;&gt;"",$B284='Ekstre'!$B$3),COUNTIF($B$2:$B284,'Ekstre'!$B$3),"")</f>
        <v/>
      </c>
    </row>
    <row r="285">
      <c r="A285" s="11" t="n"/>
      <c r="B285" s="8" t="n"/>
      <c r="C285" s="8" t="n"/>
      <c r="D285" s="12" t="n"/>
      <c r="E285" s="12" t="n"/>
      <c r="F285" s="9">
        <f>IF($B285="","",SUMIFS($D$2:$D285,$B$2:$B285,$B285)-SUMIFS($E$2:$E285,$B$2:$B285,$B285))</f>
        <v/>
      </c>
      <c r="G285" s="13">
        <f>IF(AND($B285&lt;&gt;"",$B285='Ekstre'!$B$3),COUNTIF($B$2:$B285,'Ekstre'!$B$3),"")</f>
        <v/>
      </c>
    </row>
    <row r="286">
      <c r="A286" s="11" t="n"/>
      <c r="B286" s="8" t="n"/>
      <c r="C286" s="8" t="n"/>
      <c r="D286" s="12" t="n"/>
      <c r="E286" s="12" t="n"/>
      <c r="F286" s="9">
        <f>IF($B286="","",SUMIFS($D$2:$D286,$B$2:$B286,$B286)-SUMIFS($E$2:$E286,$B$2:$B286,$B286))</f>
        <v/>
      </c>
      <c r="G286" s="13">
        <f>IF(AND($B286&lt;&gt;"",$B286='Ekstre'!$B$3),COUNTIF($B$2:$B286,'Ekstre'!$B$3),"")</f>
        <v/>
      </c>
    </row>
    <row r="287">
      <c r="A287" s="11" t="n"/>
      <c r="B287" s="8" t="n"/>
      <c r="C287" s="8" t="n"/>
      <c r="D287" s="12" t="n"/>
      <c r="E287" s="12" t="n"/>
      <c r="F287" s="9">
        <f>IF($B287="","",SUMIFS($D$2:$D287,$B$2:$B287,$B287)-SUMIFS($E$2:$E287,$B$2:$B287,$B287))</f>
        <v/>
      </c>
      <c r="G287" s="13">
        <f>IF(AND($B287&lt;&gt;"",$B287='Ekstre'!$B$3),COUNTIF($B$2:$B287,'Ekstre'!$B$3),"")</f>
        <v/>
      </c>
    </row>
    <row r="288">
      <c r="A288" s="11" t="n"/>
      <c r="B288" s="8" t="n"/>
      <c r="C288" s="8" t="n"/>
      <c r="D288" s="12" t="n"/>
      <c r="E288" s="12" t="n"/>
      <c r="F288" s="9">
        <f>IF($B288="","",SUMIFS($D$2:$D288,$B$2:$B288,$B288)-SUMIFS($E$2:$E288,$B$2:$B288,$B288))</f>
        <v/>
      </c>
      <c r="G288" s="13">
        <f>IF(AND($B288&lt;&gt;"",$B288='Ekstre'!$B$3),COUNTIF($B$2:$B288,'Ekstre'!$B$3),"")</f>
        <v/>
      </c>
    </row>
    <row r="289">
      <c r="A289" s="11" t="n"/>
      <c r="B289" s="8" t="n"/>
      <c r="C289" s="8" t="n"/>
      <c r="D289" s="12" t="n"/>
      <c r="E289" s="12" t="n"/>
      <c r="F289" s="9">
        <f>IF($B289="","",SUMIFS($D$2:$D289,$B$2:$B289,$B289)-SUMIFS($E$2:$E289,$B$2:$B289,$B289))</f>
        <v/>
      </c>
      <c r="G289" s="13">
        <f>IF(AND($B289&lt;&gt;"",$B289='Ekstre'!$B$3),COUNTIF($B$2:$B289,'Ekstre'!$B$3),"")</f>
        <v/>
      </c>
    </row>
    <row r="290">
      <c r="A290" s="11" t="n"/>
      <c r="B290" s="8" t="n"/>
      <c r="C290" s="8" t="n"/>
      <c r="D290" s="12" t="n"/>
      <c r="E290" s="12" t="n"/>
      <c r="F290" s="9">
        <f>IF($B290="","",SUMIFS($D$2:$D290,$B$2:$B290,$B290)-SUMIFS($E$2:$E290,$B$2:$B290,$B290))</f>
        <v/>
      </c>
      <c r="G290" s="13">
        <f>IF(AND($B290&lt;&gt;"",$B290='Ekstre'!$B$3),COUNTIF($B$2:$B290,'Ekstre'!$B$3),"")</f>
        <v/>
      </c>
    </row>
    <row r="291">
      <c r="A291" s="11" t="n"/>
      <c r="B291" s="8" t="n"/>
      <c r="C291" s="8" t="n"/>
      <c r="D291" s="12" t="n"/>
      <c r="E291" s="12" t="n"/>
      <c r="F291" s="9">
        <f>IF($B291="","",SUMIFS($D$2:$D291,$B$2:$B291,$B291)-SUMIFS($E$2:$E291,$B$2:$B291,$B291))</f>
        <v/>
      </c>
      <c r="G291" s="13">
        <f>IF(AND($B291&lt;&gt;"",$B291='Ekstre'!$B$3),COUNTIF($B$2:$B291,'Ekstre'!$B$3),"")</f>
        <v/>
      </c>
    </row>
    <row r="292">
      <c r="A292" s="11" t="n"/>
      <c r="B292" s="8" t="n"/>
      <c r="C292" s="8" t="n"/>
      <c r="D292" s="12" t="n"/>
      <c r="E292" s="12" t="n"/>
      <c r="F292" s="9">
        <f>IF($B292="","",SUMIFS($D$2:$D292,$B$2:$B292,$B292)-SUMIFS($E$2:$E292,$B$2:$B292,$B292))</f>
        <v/>
      </c>
      <c r="G292" s="13">
        <f>IF(AND($B292&lt;&gt;"",$B292='Ekstre'!$B$3),COUNTIF($B$2:$B292,'Ekstre'!$B$3),"")</f>
        <v/>
      </c>
    </row>
    <row r="293">
      <c r="A293" s="11" t="n"/>
      <c r="B293" s="8" t="n"/>
      <c r="C293" s="8" t="n"/>
      <c r="D293" s="12" t="n"/>
      <c r="E293" s="12" t="n"/>
      <c r="F293" s="9">
        <f>IF($B293="","",SUMIFS($D$2:$D293,$B$2:$B293,$B293)-SUMIFS($E$2:$E293,$B$2:$B293,$B293))</f>
        <v/>
      </c>
      <c r="G293" s="13">
        <f>IF(AND($B293&lt;&gt;"",$B293='Ekstre'!$B$3),COUNTIF($B$2:$B293,'Ekstre'!$B$3),"")</f>
        <v/>
      </c>
    </row>
    <row r="294">
      <c r="A294" s="11" t="n"/>
      <c r="B294" s="8" t="n"/>
      <c r="C294" s="8" t="n"/>
      <c r="D294" s="12" t="n"/>
      <c r="E294" s="12" t="n"/>
      <c r="F294" s="9">
        <f>IF($B294="","",SUMIFS($D$2:$D294,$B$2:$B294,$B294)-SUMIFS($E$2:$E294,$B$2:$B294,$B294))</f>
        <v/>
      </c>
      <c r="G294" s="13">
        <f>IF(AND($B294&lt;&gt;"",$B294='Ekstre'!$B$3),COUNTIF($B$2:$B294,'Ekstre'!$B$3),"")</f>
        <v/>
      </c>
    </row>
    <row r="295">
      <c r="A295" s="11" t="n"/>
      <c r="B295" s="8" t="n"/>
      <c r="C295" s="8" t="n"/>
      <c r="D295" s="12" t="n"/>
      <c r="E295" s="12" t="n"/>
      <c r="F295" s="9">
        <f>IF($B295="","",SUMIFS($D$2:$D295,$B$2:$B295,$B295)-SUMIFS($E$2:$E295,$B$2:$B295,$B295))</f>
        <v/>
      </c>
      <c r="G295" s="13">
        <f>IF(AND($B295&lt;&gt;"",$B295='Ekstre'!$B$3),COUNTIF($B$2:$B295,'Ekstre'!$B$3),"")</f>
        <v/>
      </c>
    </row>
    <row r="296">
      <c r="A296" s="11" t="n"/>
      <c r="B296" s="8" t="n"/>
      <c r="C296" s="8" t="n"/>
      <c r="D296" s="12" t="n"/>
      <c r="E296" s="12" t="n"/>
      <c r="F296" s="9">
        <f>IF($B296="","",SUMIFS($D$2:$D296,$B$2:$B296,$B296)-SUMIFS($E$2:$E296,$B$2:$B296,$B296))</f>
        <v/>
      </c>
      <c r="G296" s="13">
        <f>IF(AND($B296&lt;&gt;"",$B296='Ekstre'!$B$3),COUNTIF($B$2:$B296,'Ekstre'!$B$3),"")</f>
        <v/>
      </c>
    </row>
    <row r="297">
      <c r="A297" s="11" t="n"/>
      <c r="B297" s="8" t="n"/>
      <c r="C297" s="8" t="n"/>
      <c r="D297" s="12" t="n"/>
      <c r="E297" s="12" t="n"/>
      <c r="F297" s="9">
        <f>IF($B297="","",SUMIFS($D$2:$D297,$B$2:$B297,$B297)-SUMIFS($E$2:$E297,$B$2:$B297,$B297))</f>
        <v/>
      </c>
      <c r="G297" s="13">
        <f>IF(AND($B297&lt;&gt;"",$B297='Ekstre'!$B$3),COUNTIF($B$2:$B297,'Ekstre'!$B$3),"")</f>
        <v/>
      </c>
    </row>
    <row r="298">
      <c r="A298" s="11" t="n"/>
      <c r="B298" s="8" t="n"/>
      <c r="C298" s="8" t="n"/>
      <c r="D298" s="12" t="n"/>
      <c r="E298" s="12" t="n"/>
      <c r="F298" s="9">
        <f>IF($B298="","",SUMIFS($D$2:$D298,$B$2:$B298,$B298)-SUMIFS($E$2:$E298,$B$2:$B298,$B298))</f>
        <v/>
      </c>
      <c r="G298" s="13">
        <f>IF(AND($B298&lt;&gt;"",$B298='Ekstre'!$B$3),COUNTIF($B$2:$B298,'Ekstre'!$B$3),"")</f>
        <v/>
      </c>
    </row>
    <row r="299">
      <c r="A299" s="11" t="n"/>
      <c r="B299" s="8" t="n"/>
      <c r="C299" s="8" t="n"/>
      <c r="D299" s="12" t="n"/>
      <c r="E299" s="12" t="n"/>
      <c r="F299" s="9">
        <f>IF($B299="","",SUMIFS($D$2:$D299,$B$2:$B299,$B299)-SUMIFS($E$2:$E299,$B$2:$B299,$B299))</f>
        <v/>
      </c>
      <c r="G299" s="13">
        <f>IF(AND($B299&lt;&gt;"",$B299='Ekstre'!$B$3),COUNTIF($B$2:$B299,'Ekstre'!$B$3),"")</f>
        <v/>
      </c>
    </row>
    <row r="300">
      <c r="A300" s="11" t="n"/>
      <c r="B300" s="8" t="n"/>
      <c r="C300" s="8" t="n"/>
      <c r="D300" s="12" t="n"/>
      <c r="E300" s="12" t="n"/>
      <c r="F300" s="9">
        <f>IF($B300="","",SUMIFS($D$2:$D300,$B$2:$B300,$B300)-SUMIFS($E$2:$E300,$B$2:$B300,$B300))</f>
        <v/>
      </c>
      <c r="G300" s="13">
        <f>IF(AND($B300&lt;&gt;"",$B300='Ekstre'!$B$3),COUNTIF($B$2:$B300,'Ekstre'!$B$3),"")</f>
        <v/>
      </c>
    </row>
    <row r="301">
      <c r="A301" s="11" t="n"/>
      <c r="B301" s="8" t="n"/>
      <c r="C301" s="8" t="n"/>
      <c r="D301" s="12" t="n"/>
      <c r="E301" s="12" t="n"/>
      <c r="F301" s="9">
        <f>IF($B301="","",SUMIFS($D$2:$D301,$B$2:$B301,$B301)-SUMIFS($E$2:$E301,$B$2:$B301,$B301))</f>
        <v/>
      </c>
      <c r="G301" s="13">
        <f>IF(AND($B301&lt;&gt;"",$B301='Ekstre'!$B$3),COUNTIF($B$2:$B301,'Ekstre'!$B$3),"")</f>
        <v/>
      </c>
    </row>
    <row r="302">
      <c r="A302" s="11" t="n"/>
      <c r="B302" s="8" t="n"/>
      <c r="C302" s="8" t="n"/>
      <c r="D302" s="12" t="n"/>
      <c r="E302" s="12" t="n"/>
      <c r="F302" s="9">
        <f>IF($B302="","",SUMIFS($D$2:$D302,$B$2:$B302,$B302)-SUMIFS($E$2:$E302,$B$2:$B302,$B302))</f>
        <v/>
      </c>
      <c r="G302" s="13">
        <f>IF(AND($B302&lt;&gt;"",$B302='Ekstre'!$B$3),COUNTIF($B$2:$B302,'Ekstre'!$B$3),"")</f>
        <v/>
      </c>
    </row>
    <row r="303">
      <c r="A303" s="11" t="n"/>
      <c r="B303" s="8" t="n"/>
      <c r="C303" s="8" t="n"/>
      <c r="D303" s="12" t="n"/>
      <c r="E303" s="12" t="n"/>
      <c r="F303" s="9">
        <f>IF($B303="","",SUMIFS($D$2:$D303,$B$2:$B303,$B303)-SUMIFS($E$2:$E303,$B$2:$B303,$B303))</f>
        <v/>
      </c>
      <c r="G303" s="13">
        <f>IF(AND($B303&lt;&gt;"",$B303='Ekstre'!$B$3),COUNTIF($B$2:$B303,'Ekstre'!$B$3),"")</f>
        <v/>
      </c>
    </row>
    <row r="304">
      <c r="A304" s="11" t="n"/>
      <c r="B304" s="8" t="n"/>
      <c r="C304" s="8" t="n"/>
      <c r="D304" s="12" t="n"/>
      <c r="E304" s="12" t="n"/>
      <c r="F304" s="9">
        <f>IF($B304="","",SUMIFS($D$2:$D304,$B$2:$B304,$B304)-SUMIFS($E$2:$E304,$B$2:$B304,$B304))</f>
        <v/>
      </c>
      <c r="G304" s="13">
        <f>IF(AND($B304&lt;&gt;"",$B304='Ekstre'!$B$3),COUNTIF($B$2:$B304,'Ekstre'!$B$3),"")</f>
        <v/>
      </c>
    </row>
    <row r="305">
      <c r="A305" s="11" t="n"/>
      <c r="B305" s="8" t="n"/>
      <c r="C305" s="8" t="n"/>
      <c r="D305" s="12" t="n"/>
      <c r="E305" s="12" t="n"/>
      <c r="F305" s="9">
        <f>IF($B305="","",SUMIFS($D$2:$D305,$B$2:$B305,$B305)-SUMIFS($E$2:$E305,$B$2:$B305,$B305))</f>
        <v/>
      </c>
      <c r="G305" s="13">
        <f>IF(AND($B305&lt;&gt;"",$B305='Ekstre'!$B$3),COUNTIF($B$2:$B305,'Ekstre'!$B$3),"")</f>
        <v/>
      </c>
    </row>
    <row r="306">
      <c r="A306" s="11" t="n"/>
      <c r="B306" s="8" t="n"/>
      <c r="C306" s="8" t="n"/>
      <c r="D306" s="12" t="n"/>
      <c r="E306" s="12" t="n"/>
      <c r="F306" s="9">
        <f>IF($B306="","",SUMIFS($D$2:$D306,$B$2:$B306,$B306)-SUMIFS($E$2:$E306,$B$2:$B306,$B306))</f>
        <v/>
      </c>
      <c r="G306" s="13">
        <f>IF(AND($B306&lt;&gt;"",$B306='Ekstre'!$B$3),COUNTIF($B$2:$B306,'Ekstre'!$B$3),"")</f>
        <v/>
      </c>
    </row>
    <row r="307">
      <c r="A307" s="11" t="n"/>
      <c r="B307" s="8" t="n"/>
      <c r="C307" s="8" t="n"/>
      <c r="D307" s="12" t="n"/>
      <c r="E307" s="12" t="n"/>
      <c r="F307" s="9">
        <f>IF($B307="","",SUMIFS($D$2:$D307,$B$2:$B307,$B307)-SUMIFS($E$2:$E307,$B$2:$B307,$B307))</f>
        <v/>
      </c>
      <c r="G307" s="13">
        <f>IF(AND($B307&lt;&gt;"",$B307='Ekstre'!$B$3),COUNTIF($B$2:$B307,'Ekstre'!$B$3),"")</f>
        <v/>
      </c>
    </row>
    <row r="308">
      <c r="A308" s="11" t="n"/>
      <c r="B308" s="8" t="n"/>
      <c r="C308" s="8" t="n"/>
      <c r="D308" s="12" t="n"/>
      <c r="E308" s="12" t="n"/>
      <c r="F308" s="9">
        <f>IF($B308="","",SUMIFS($D$2:$D308,$B$2:$B308,$B308)-SUMIFS($E$2:$E308,$B$2:$B308,$B308))</f>
        <v/>
      </c>
      <c r="G308" s="13">
        <f>IF(AND($B308&lt;&gt;"",$B308='Ekstre'!$B$3),COUNTIF($B$2:$B308,'Ekstre'!$B$3),"")</f>
        <v/>
      </c>
    </row>
    <row r="309">
      <c r="A309" s="11" t="n"/>
      <c r="B309" s="8" t="n"/>
      <c r="C309" s="8" t="n"/>
      <c r="D309" s="12" t="n"/>
      <c r="E309" s="12" t="n"/>
      <c r="F309" s="9">
        <f>IF($B309="","",SUMIFS($D$2:$D309,$B$2:$B309,$B309)-SUMIFS($E$2:$E309,$B$2:$B309,$B309))</f>
        <v/>
      </c>
      <c r="G309" s="13">
        <f>IF(AND($B309&lt;&gt;"",$B309='Ekstre'!$B$3),COUNTIF($B$2:$B309,'Ekstre'!$B$3),"")</f>
        <v/>
      </c>
    </row>
    <row r="310">
      <c r="A310" s="11" t="n"/>
      <c r="B310" s="8" t="n"/>
      <c r="C310" s="8" t="n"/>
      <c r="D310" s="12" t="n"/>
      <c r="E310" s="12" t="n"/>
      <c r="F310" s="9">
        <f>IF($B310="","",SUMIFS($D$2:$D310,$B$2:$B310,$B310)-SUMIFS($E$2:$E310,$B$2:$B310,$B310))</f>
        <v/>
      </c>
      <c r="G310" s="13">
        <f>IF(AND($B310&lt;&gt;"",$B310='Ekstre'!$B$3),COUNTIF($B$2:$B310,'Ekstre'!$B$3),"")</f>
        <v/>
      </c>
    </row>
    <row r="311">
      <c r="A311" s="11" t="n"/>
      <c r="B311" s="8" t="n"/>
      <c r="C311" s="8" t="n"/>
      <c r="D311" s="12" t="n"/>
      <c r="E311" s="12" t="n"/>
      <c r="F311" s="9">
        <f>IF($B311="","",SUMIFS($D$2:$D311,$B$2:$B311,$B311)-SUMIFS($E$2:$E311,$B$2:$B311,$B311))</f>
        <v/>
      </c>
      <c r="G311" s="13">
        <f>IF(AND($B311&lt;&gt;"",$B311='Ekstre'!$B$3),COUNTIF($B$2:$B311,'Ekstre'!$B$3),"")</f>
        <v/>
      </c>
    </row>
    <row r="312">
      <c r="A312" s="11" t="n"/>
      <c r="B312" s="8" t="n"/>
      <c r="C312" s="8" t="n"/>
      <c r="D312" s="12" t="n"/>
      <c r="E312" s="12" t="n"/>
      <c r="F312" s="9">
        <f>IF($B312="","",SUMIFS($D$2:$D312,$B$2:$B312,$B312)-SUMIFS($E$2:$E312,$B$2:$B312,$B312))</f>
        <v/>
      </c>
      <c r="G312" s="13">
        <f>IF(AND($B312&lt;&gt;"",$B312='Ekstre'!$B$3),COUNTIF($B$2:$B312,'Ekstre'!$B$3),"")</f>
        <v/>
      </c>
    </row>
    <row r="313">
      <c r="A313" s="11" t="n"/>
      <c r="B313" s="8" t="n"/>
      <c r="C313" s="8" t="n"/>
      <c r="D313" s="12" t="n"/>
      <c r="E313" s="12" t="n"/>
      <c r="F313" s="9">
        <f>IF($B313="","",SUMIFS($D$2:$D313,$B$2:$B313,$B313)-SUMIFS($E$2:$E313,$B$2:$B313,$B313))</f>
        <v/>
      </c>
      <c r="G313" s="13">
        <f>IF(AND($B313&lt;&gt;"",$B313='Ekstre'!$B$3),COUNTIF($B$2:$B313,'Ekstre'!$B$3),"")</f>
        <v/>
      </c>
    </row>
    <row r="314">
      <c r="A314" s="11" t="n"/>
      <c r="B314" s="8" t="n"/>
      <c r="C314" s="8" t="n"/>
      <c r="D314" s="12" t="n"/>
      <c r="E314" s="12" t="n"/>
      <c r="F314" s="9">
        <f>IF($B314="","",SUMIFS($D$2:$D314,$B$2:$B314,$B314)-SUMIFS($E$2:$E314,$B$2:$B314,$B314))</f>
        <v/>
      </c>
      <c r="G314" s="13">
        <f>IF(AND($B314&lt;&gt;"",$B314='Ekstre'!$B$3),COUNTIF($B$2:$B314,'Ekstre'!$B$3),"")</f>
        <v/>
      </c>
    </row>
    <row r="315">
      <c r="A315" s="11" t="n"/>
      <c r="B315" s="8" t="n"/>
      <c r="C315" s="8" t="n"/>
      <c r="D315" s="12" t="n"/>
      <c r="E315" s="12" t="n"/>
      <c r="F315" s="9">
        <f>IF($B315="","",SUMIFS($D$2:$D315,$B$2:$B315,$B315)-SUMIFS($E$2:$E315,$B$2:$B315,$B315))</f>
        <v/>
      </c>
      <c r="G315" s="13">
        <f>IF(AND($B315&lt;&gt;"",$B315='Ekstre'!$B$3),COUNTIF($B$2:$B315,'Ekstre'!$B$3),"")</f>
        <v/>
      </c>
    </row>
    <row r="316">
      <c r="A316" s="11" t="n"/>
      <c r="B316" s="8" t="n"/>
      <c r="C316" s="8" t="n"/>
      <c r="D316" s="12" t="n"/>
      <c r="E316" s="12" t="n"/>
      <c r="F316" s="9">
        <f>IF($B316="","",SUMIFS($D$2:$D316,$B$2:$B316,$B316)-SUMIFS($E$2:$E316,$B$2:$B316,$B316))</f>
        <v/>
      </c>
      <c r="G316" s="13">
        <f>IF(AND($B316&lt;&gt;"",$B316='Ekstre'!$B$3),COUNTIF($B$2:$B316,'Ekstre'!$B$3),"")</f>
        <v/>
      </c>
    </row>
    <row r="317">
      <c r="A317" s="11" t="n"/>
      <c r="B317" s="8" t="n"/>
      <c r="C317" s="8" t="n"/>
      <c r="D317" s="12" t="n"/>
      <c r="E317" s="12" t="n"/>
      <c r="F317" s="9">
        <f>IF($B317="","",SUMIFS($D$2:$D317,$B$2:$B317,$B317)-SUMIFS($E$2:$E317,$B$2:$B317,$B317))</f>
        <v/>
      </c>
      <c r="G317" s="13">
        <f>IF(AND($B317&lt;&gt;"",$B317='Ekstre'!$B$3),COUNTIF($B$2:$B317,'Ekstre'!$B$3),"")</f>
        <v/>
      </c>
    </row>
    <row r="318">
      <c r="A318" s="11" t="n"/>
      <c r="B318" s="8" t="n"/>
      <c r="C318" s="8" t="n"/>
      <c r="D318" s="12" t="n"/>
      <c r="E318" s="12" t="n"/>
      <c r="F318" s="9">
        <f>IF($B318="","",SUMIFS($D$2:$D318,$B$2:$B318,$B318)-SUMIFS($E$2:$E318,$B$2:$B318,$B318))</f>
        <v/>
      </c>
      <c r="G318" s="13">
        <f>IF(AND($B318&lt;&gt;"",$B318='Ekstre'!$B$3),COUNTIF($B$2:$B318,'Ekstre'!$B$3),"")</f>
        <v/>
      </c>
    </row>
    <row r="319">
      <c r="A319" s="11" t="n"/>
      <c r="B319" s="8" t="n"/>
      <c r="C319" s="8" t="n"/>
      <c r="D319" s="12" t="n"/>
      <c r="E319" s="12" t="n"/>
      <c r="F319" s="9">
        <f>IF($B319="","",SUMIFS($D$2:$D319,$B$2:$B319,$B319)-SUMIFS($E$2:$E319,$B$2:$B319,$B319))</f>
        <v/>
      </c>
      <c r="G319" s="13">
        <f>IF(AND($B319&lt;&gt;"",$B319='Ekstre'!$B$3),COUNTIF($B$2:$B319,'Ekstre'!$B$3),"")</f>
        <v/>
      </c>
    </row>
    <row r="320">
      <c r="A320" s="11" t="n"/>
      <c r="B320" s="8" t="n"/>
      <c r="C320" s="8" t="n"/>
      <c r="D320" s="12" t="n"/>
      <c r="E320" s="12" t="n"/>
      <c r="F320" s="9">
        <f>IF($B320="","",SUMIFS($D$2:$D320,$B$2:$B320,$B320)-SUMIFS($E$2:$E320,$B$2:$B320,$B320))</f>
        <v/>
      </c>
      <c r="G320" s="13">
        <f>IF(AND($B320&lt;&gt;"",$B320='Ekstre'!$B$3),COUNTIF($B$2:$B320,'Ekstre'!$B$3),"")</f>
        <v/>
      </c>
    </row>
    <row r="321">
      <c r="A321" s="11" t="n"/>
      <c r="B321" s="8" t="n"/>
      <c r="C321" s="8" t="n"/>
      <c r="D321" s="12" t="n"/>
      <c r="E321" s="12" t="n"/>
      <c r="F321" s="9">
        <f>IF($B321="","",SUMIFS($D$2:$D321,$B$2:$B321,$B321)-SUMIFS($E$2:$E321,$B$2:$B321,$B321))</f>
        <v/>
      </c>
      <c r="G321" s="13">
        <f>IF(AND($B321&lt;&gt;"",$B321='Ekstre'!$B$3),COUNTIF($B$2:$B321,'Ekstre'!$B$3),"")</f>
        <v/>
      </c>
    </row>
    <row r="322">
      <c r="A322" s="11" t="n"/>
      <c r="B322" s="8" t="n"/>
      <c r="C322" s="8" t="n"/>
      <c r="D322" s="12" t="n"/>
      <c r="E322" s="12" t="n"/>
      <c r="F322" s="9">
        <f>IF($B322="","",SUMIFS($D$2:$D322,$B$2:$B322,$B322)-SUMIFS($E$2:$E322,$B$2:$B322,$B322))</f>
        <v/>
      </c>
      <c r="G322" s="13">
        <f>IF(AND($B322&lt;&gt;"",$B322='Ekstre'!$B$3),COUNTIF($B$2:$B322,'Ekstre'!$B$3),"")</f>
        <v/>
      </c>
    </row>
    <row r="323">
      <c r="A323" s="11" t="n"/>
      <c r="B323" s="8" t="n"/>
      <c r="C323" s="8" t="n"/>
      <c r="D323" s="12" t="n"/>
      <c r="E323" s="12" t="n"/>
      <c r="F323" s="9">
        <f>IF($B323="","",SUMIFS($D$2:$D323,$B$2:$B323,$B323)-SUMIFS($E$2:$E323,$B$2:$B323,$B323))</f>
        <v/>
      </c>
      <c r="G323" s="13">
        <f>IF(AND($B323&lt;&gt;"",$B323='Ekstre'!$B$3),COUNTIF($B$2:$B323,'Ekstre'!$B$3),"")</f>
        <v/>
      </c>
    </row>
    <row r="324">
      <c r="A324" s="11" t="n"/>
      <c r="B324" s="8" t="n"/>
      <c r="C324" s="8" t="n"/>
      <c r="D324" s="12" t="n"/>
      <c r="E324" s="12" t="n"/>
      <c r="F324" s="9">
        <f>IF($B324="","",SUMIFS($D$2:$D324,$B$2:$B324,$B324)-SUMIFS($E$2:$E324,$B$2:$B324,$B324))</f>
        <v/>
      </c>
      <c r="G324" s="13">
        <f>IF(AND($B324&lt;&gt;"",$B324='Ekstre'!$B$3),COUNTIF($B$2:$B324,'Ekstre'!$B$3),"")</f>
        <v/>
      </c>
    </row>
    <row r="325">
      <c r="A325" s="11" t="n"/>
      <c r="B325" s="8" t="n"/>
      <c r="C325" s="8" t="n"/>
      <c r="D325" s="12" t="n"/>
      <c r="E325" s="12" t="n"/>
      <c r="F325" s="9">
        <f>IF($B325="","",SUMIFS($D$2:$D325,$B$2:$B325,$B325)-SUMIFS($E$2:$E325,$B$2:$B325,$B325))</f>
        <v/>
      </c>
      <c r="G325" s="13">
        <f>IF(AND($B325&lt;&gt;"",$B325='Ekstre'!$B$3),COUNTIF($B$2:$B325,'Ekstre'!$B$3),"")</f>
        <v/>
      </c>
    </row>
    <row r="326">
      <c r="A326" s="11" t="n"/>
      <c r="B326" s="8" t="n"/>
      <c r="C326" s="8" t="n"/>
      <c r="D326" s="12" t="n"/>
      <c r="E326" s="12" t="n"/>
      <c r="F326" s="9">
        <f>IF($B326="","",SUMIFS($D$2:$D326,$B$2:$B326,$B326)-SUMIFS($E$2:$E326,$B$2:$B326,$B326))</f>
        <v/>
      </c>
      <c r="G326" s="13">
        <f>IF(AND($B326&lt;&gt;"",$B326='Ekstre'!$B$3),COUNTIF($B$2:$B326,'Ekstre'!$B$3),"")</f>
        <v/>
      </c>
    </row>
    <row r="327">
      <c r="A327" s="11" t="n"/>
      <c r="B327" s="8" t="n"/>
      <c r="C327" s="8" t="n"/>
      <c r="D327" s="12" t="n"/>
      <c r="E327" s="12" t="n"/>
      <c r="F327" s="9">
        <f>IF($B327="","",SUMIFS($D$2:$D327,$B$2:$B327,$B327)-SUMIFS($E$2:$E327,$B$2:$B327,$B327))</f>
        <v/>
      </c>
      <c r="G327" s="13">
        <f>IF(AND($B327&lt;&gt;"",$B327='Ekstre'!$B$3),COUNTIF($B$2:$B327,'Ekstre'!$B$3),"")</f>
        <v/>
      </c>
    </row>
    <row r="328">
      <c r="A328" s="11" t="n"/>
      <c r="B328" s="8" t="n"/>
      <c r="C328" s="8" t="n"/>
      <c r="D328" s="12" t="n"/>
      <c r="E328" s="12" t="n"/>
      <c r="F328" s="9">
        <f>IF($B328="","",SUMIFS($D$2:$D328,$B$2:$B328,$B328)-SUMIFS($E$2:$E328,$B$2:$B328,$B328))</f>
        <v/>
      </c>
      <c r="G328" s="13">
        <f>IF(AND($B328&lt;&gt;"",$B328='Ekstre'!$B$3),COUNTIF($B$2:$B328,'Ekstre'!$B$3),"")</f>
        <v/>
      </c>
    </row>
    <row r="329">
      <c r="A329" s="11" t="n"/>
      <c r="B329" s="8" t="n"/>
      <c r="C329" s="8" t="n"/>
      <c r="D329" s="12" t="n"/>
      <c r="E329" s="12" t="n"/>
      <c r="F329" s="9">
        <f>IF($B329="","",SUMIFS($D$2:$D329,$B$2:$B329,$B329)-SUMIFS($E$2:$E329,$B$2:$B329,$B329))</f>
        <v/>
      </c>
      <c r="G329" s="13">
        <f>IF(AND($B329&lt;&gt;"",$B329='Ekstre'!$B$3),COUNTIF($B$2:$B329,'Ekstre'!$B$3),"")</f>
        <v/>
      </c>
    </row>
    <row r="330">
      <c r="A330" s="11" t="n"/>
      <c r="B330" s="8" t="n"/>
      <c r="C330" s="8" t="n"/>
      <c r="D330" s="12" t="n"/>
      <c r="E330" s="12" t="n"/>
      <c r="F330" s="9">
        <f>IF($B330="","",SUMIFS($D$2:$D330,$B$2:$B330,$B330)-SUMIFS($E$2:$E330,$B$2:$B330,$B330))</f>
        <v/>
      </c>
      <c r="G330" s="13">
        <f>IF(AND($B330&lt;&gt;"",$B330='Ekstre'!$B$3),COUNTIF($B$2:$B330,'Ekstre'!$B$3),"")</f>
        <v/>
      </c>
    </row>
    <row r="331">
      <c r="A331" s="11" t="n"/>
      <c r="B331" s="8" t="n"/>
      <c r="C331" s="8" t="n"/>
      <c r="D331" s="12" t="n"/>
      <c r="E331" s="12" t="n"/>
      <c r="F331" s="9">
        <f>IF($B331="","",SUMIFS($D$2:$D331,$B$2:$B331,$B331)-SUMIFS($E$2:$E331,$B$2:$B331,$B331))</f>
        <v/>
      </c>
      <c r="G331" s="13">
        <f>IF(AND($B331&lt;&gt;"",$B331='Ekstre'!$B$3),COUNTIF($B$2:$B331,'Ekstre'!$B$3),"")</f>
        <v/>
      </c>
    </row>
    <row r="332">
      <c r="A332" s="11" t="n"/>
      <c r="B332" s="8" t="n"/>
      <c r="C332" s="8" t="n"/>
      <c r="D332" s="12" t="n"/>
      <c r="E332" s="12" t="n"/>
      <c r="F332" s="9">
        <f>IF($B332="","",SUMIFS($D$2:$D332,$B$2:$B332,$B332)-SUMIFS($E$2:$E332,$B$2:$B332,$B332))</f>
        <v/>
      </c>
      <c r="G332" s="13">
        <f>IF(AND($B332&lt;&gt;"",$B332='Ekstre'!$B$3),COUNTIF($B$2:$B332,'Ekstre'!$B$3),"")</f>
        <v/>
      </c>
    </row>
    <row r="333">
      <c r="A333" s="11" t="n"/>
      <c r="B333" s="8" t="n"/>
      <c r="C333" s="8" t="n"/>
      <c r="D333" s="12" t="n"/>
      <c r="E333" s="12" t="n"/>
      <c r="F333" s="9">
        <f>IF($B333="","",SUMIFS($D$2:$D333,$B$2:$B333,$B333)-SUMIFS($E$2:$E333,$B$2:$B333,$B333))</f>
        <v/>
      </c>
      <c r="G333" s="13">
        <f>IF(AND($B333&lt;&gt;"",$B333='Ekstre'!$B$3),COUNTIF($B$2:$B333,'Ekstre'!$B$3),"")</f>
        <v/>
      </c>
    </row>
    <row r="334">
      <c r="A334" s="11" t="n"/>
      <c r="B334" s="8" t="n"/>
      <c r="C334" s="8" t="n"/>
      <c r="D334" s="12" t="n"/>
      <c r="E334" s="12" t="n"/>
      <c r="F334" s="9">
        <f>IF($B334="","",SUMIFS($D$2:$D334,$B$2:$B334,$B334)-SUMIFS($E$2:$E334,$B$2:$B334,$B334))</f>
        <v/>
      </c>
      <c r="G334" s="13">
        <f>IF(AND($B334&lt;&gt;"",$B334='Ekstre'!$B$3),COUNTIF($B$2:$B334,'Ekstre'!$B$3),"")</f>
        <v/>
      </c>
    </row>
    <row r="335">
      <c r="A335" s="11" t="n"/>
      <c r="B335" s="8" t="n"/>
      <c r="C335" s="8" t="n"/>
      <c r="D335" s="12" t="n"/>
      <c r="E335" s="12" t="n"/>
      <c r="F335" s="9">
        <f>IF($B335="","",SUMIFS($D$2:$D335,$B$2:$B335,$B335)-SUMIFS($E$2:$E335,$B$2:$B335,$B335))</f>
        <v/>
      </c>
      <c r="G335" s="13">
        <f>IF(AND($B335&lt;&gt;"",$B335='Ekstre'!$B$3),COUNTIF($B$2:$B335,'Ekstre'!$B$3),"")</f>
        <v/>
      </c>
    </row>
    <row r="336">
      <c r="A336" s="11" t="n"/>
      <c r="B336" s="8" t="n"/>
      <c r="C336" s="8" t="n"/>
      <c r="D336" s="12" t="n"/>
      <c r="E336" s="12" t="n"/>
      <c r="F336" s="9">
        <f>IF($B336="","",SUMIFS($D$2:$D336,$B$2:$B336,$B336)-SUMIFS($E$2:$E336,$B$2:$B336,$B336))</f>
        <v/>
      </c>
      <c r="G336" s="13">
        <f>IF(AND($B336&lt;&gt;"",$B336='Ekstre'!$B$3),COUNTIF($B$2:$B336,'Ekstre'!$B$3),"")</f>
        <v/>
      </c>
    </row>
    <row r="337">
      <c r="A337" s="11" t="n"/>
      <c r="B337" s="8" t="n"/>
      <c r="C337" s="8" t="n"/>
      <c r="D337" s="12" t="n"/>
      <c r="E337" s="12" t="n"/>
      <c r="F337" s="9">
        <f>IF($B337="","",SUMIFS($D$2:$D337,$B$2:$B337,$B337)-SUMIFS($E$2:$E337,$B$2:$B337,$B337))</f>
        <v/>
      </c>
      <c r="G337" s="13">
        <f>IF(AND($B337&lt;&gt;"",$B337='Ekstre'!$B$3),COUNTIF($B$2:$B337,'Ekstre'!$B$3),"")</f>
        <v/>
      </c>
    </row>
    <row r="338">
      <c r="A338" s="11" t="n"/>
      <c r="B338" s="8" t="n"/>
      <c r="C338" s="8" t="n"/>
      <c r="D338" s="12" t="n"/>
      <c r="E338" s="12" t="n"/>
      <c r="F338" s="9">
        <f>IF($B338="","",SUMIFS($D$2:$D338,$B$2:$B338,$B338)-SUMIFS($E$2:$E338,$B$2:$B338,$B338))</f>
        <v/>
      </c>
      <c r="G338" s="13">
        <f>IF(AND($B338&lt;&gt;"",$B338='Ekstre'!$B$3),COUNTIF($B$2:$B338,'Ekstre'!$B$3),"")</f>
        <v/>
      </c>
    </row>
    <row r="339">
      <c r="A339" s="11" t="n"/>
      <c r="B339" s="8" t="n"/>
      <c r="C339" s="8" t="n"/>
      <c r="D339" s="12" t="n"/>
      <c r="E339" s="12" t="n"/>
      <c r="F339" s="9">
        <f>IF($B339="","",SUMIFS($D$2:$D339,$B$2:$B339,$B339)-SUMIFS($E$2:$E339,$B$2:$B339,$B339))</f>
        <v/>
      </c>
      <c r="G339" s="13">
        <f>IF(AND($B339&lt;&gt;"",$B339='Ekstre'!$B$3),COUNTIF($B$2:$B339,'Ekstre'!$B$3),"")</f>
        <v/>
      </c>
    </row>
    <row r="340">
      <c r="A340" s="11" t="n"/>
      <c r="B340" s="8" t="n"/>
      <c r="C340" s="8" t="n"/>
      <c r="D340" s="12" t="n"/>
      <c r="E340" s="12" t="n"/>
      <c r="F340" s="9">
        <f>IF($B340="","",SUMIFS($D$2:$D340,$B$2:$B340,$B340)-SUMIFS($E$2:$E340,$B$2:$B340,$B340))</f>
        <v/>
      </c>
      <c r="G340" s="13">
        <f>IF(AND($B340&lt;&gt;"",$B340='Ekstre'!$B$3),COUNTIF($B$2:$B340,'Ekstre'!$B$3),"")</f>
        <v/>
      </c>
    </row>
    <row r="341">
      <c r="A341" s="11" t="n"/>
      <c r="B341" s="8" t="n"/>
      <c r="C341" s="8" t="n"/>
      <c r="D341" s="12" t="n"/>
      <c r="E341" s="12" t="n"/>
      <c r="F341" s="9">
        <f>IF($B341="","",SUMIFS($D$2:$D341,$B$2:$B341,$B341)-SUMIFS($E$2:$E341,$B$2:$B341,$B341))</f>
        <v/>
      </c>
      <c r="G341" s="13">
        <f>IF(AND($B341&lt;&gt;"",$B341='Ekstre'!$B$3),COUNTIF($B$2:$B341,'Ekstre'!$B$3),"")</f>
        <v/>
      </c>
    </row>
    <row r="342">
      <c r="A342" s="11" t="n"/>
      <c r="B342" s="8" t="n"/>
      <c r="C342" s="8" t="n"/>
      <c r="D342" s="12" t="n"/>
      <c r="E342" s="12" t="n"/>
      <c r="F342" s="9">
        <f>IF($B342="","",SUMIFS($D$2:$D342,$B$2:$B342,$B342)-SUMIFS($E$2:$E342,$B$2:$B342,$B342))</f>
        <v/>
      </c>
      <c r="G342" s="13">
        <f>IF(AND($B342&lt;&gt;"",$B342='Ekstre'!$B$3),COUNTIF($B$2:$B342,'Ekstre'!$B$3),"")</f>
        <v/>
      </c>
    </row>
    <row r="343">
      <c r="A343" s="11" t="n"/>
      <c r="B343" s="8" t="n"/>
      <c r="C343" s="8" t="n"/>
      <c r="D343" s="12" t="n"/>
      <c r="E343" s="12" t="n"/>
      <c r="F343" s="9">
        <f>IF($B343="","",SUMIFS($D$2:$D343,$B$2:$B343,$B343)-SUMIFS($E$2:$E343,$B$2:$B343,$B343))</f>
        <v/>
      </c>
      <c r="G343" s="13">
        <f>IF(AND($B343&lt;&gt;"",$B343='Ekstre'!$B$3),COUNTIF($B$2:$B343,'Ekstre'!$B$3),"")</f>
        <v/>
      </c>
    </row>
    <row r="344">
      <c r="A344" s="11" t="n"/>
      <c r="B344" s="8" t="n"/>
      <c r="C344" s="8" t="n"/>
      <c r="D344" s="12" t="n"/>
      <c r="E344" s="12" t="n"/>
      <c r="F344" s="9">
        <f>IF($B344="","",SUMIFS($D$2:$D344,$B$2:$B344,$B344)-SUMIFS($E$2:$E344,$B$2:$B344,$B344))</f>
        <v/>
      </c>
      <c r="G344" s="13">
        <f>IF(AND($B344&lt;&gt;"",$B344='Ekstre'!$B$3),COUNTIF($B$2:$B344,'Ekstre'!$B$3),"")</f>
        <v/>
      </c>
    </row>
    <row r="345">
      <c r="A345" s="11" t="n"/>
      <c r="B345" s="8" t="n"/>
      <c r="C345" s="8" t="n"/>
      <c r="D345" s="12" t="n"/>
      <c r="E345" s="12" t="n"/>
      <c r="F345" s="9">
        <f>IF($B345="","",SUMIFS($D$2:$D345,$B$2:$B345,$B345)-SUMIFS($E$2:$E345,$B$2:$B345,$B345))</f>
        <v/>
      </c>
      <c r="G345" s="13">
        <f>IF(AND($B345&lt;&gt;"",$B345='Ekstre'!$B$3),COUNTIF($B$2:$B345,'Ekstre'!$B$3),"")</f>
        <v/>
      </c>
    </row>
    <row r="346">
      <c r="A346" s="11" t="n"/>
      <c r="B346" s="8" t="n"/>
      <c r="C346" s="8" t="n"/>
      <c r="D346" s="12" t="n"/>
      <c r="E346" s="12" t="n"/>
      <c r="F346" s="9">
        <f>IF($B346="","",SUMIFS($D$2:$D346,$B$2:$B346,$B346)-SUMIFS($E$2:$E346,$B$2:$B346,$B346))</f>
        <v/>
      </c>
      <c r="G346" s="13">
        <f>IF(AND($B346&lt;&gt;"",$B346='Ekstre'!$B$3),COUNTIF($B$2:$B346,'Ekstre'!$B$3),"")</f>
        <v/>
      </c>
    </row>
    <row r="347">
      <c r="A347" s="11" t="n"/>
      <c r="B347" s="8" t="n"/>
      <c r="C347" s="8" t="n"/>
      <c r="D347" s="12" t="n"/>
      <c r="E347" s="12" t="n"/>
      <c r="F347" s="9">
        <f>IF($B347="","",SUMIFS($D$2:$D347,$B$2:$B347,$B347)-SUMIFS($E$2:$E347,$B$2:$B347,$B347))</f>
        <v/>
      </c>
      <c r="G347" s="13">
        <f>IF(AND($B347&lt;&gt;"",$B347='Ekstre'!$B$3),COUNTIF($B$2:$B347,'Ekstre'!$B$3),"")</f>
        <v/>
      </c>
    </row>
    <row r="348">
      <c r="A348" s="11" t="n"/>
      <c r="B348" s="8" t="n"/>
      <c r="C348" s="8" t="n"/>
      <c r="D348" s="12" t="n"/>
      <c r="E348" s="12" t="n"/>
      <c r="F348" s="9">
        <f>IF($B348="","",SUMIFS($D$2:$D348,$B$2:$B348,$B348)-SUMIFS($E$2:$E348,$B$2:$B348,$B348))</f>
        <v/>
      </c>
      <c r="G348" s="13">
        <f>IF(AND($B348&lt;&gt;"",$B348='Ekstre'!$B$3),COUNTIF($B$2:$B348,'Ekstre'!$B$3),"")</f>
        <v/>
      </c>
    </row>
    <row r="349">
      <c r="A349" s="11" t="n"/>
      <c r="B349" s="8" t="n"/>
      <c r="C349" s="8" t="n"/>
      <c r="D349" s="12" t="n"/>
      <c r="E349" s="12" t="n"/>
      <c r="F349" s="9">
        <f>IF($B349="","",SUMIFS($D$2:$D349,$B$2:$B349,$B349)-SUMIFS($E$2:$E349,$B$2:$B349,$B349))</f>
        <v/>
      </c>
      <c r="G349" s="13">
        <f>IF(AND($B349&lt;&gt;"",$B349='Ekstre'!$B$3),COUNTIF($B$2:$B349,'Ekstre'!$B$3),"")</f>
        <v/>
      </c>
    </row>
    <row r="350">
      <c r="A350" s="11" t="n"/>
      <c r="B350" s="8" t="n"/>
      <c r="C350" s="8" t="n"/>
      <c r="D350" s="12" t="n"/>
      <c r="E350" s="12" t="n"/>
      <c r="F350" s="9">
        <f>IF($B350="","",SUMIFS($D$2:$D350,$B$2:$B350,$B350)-SUMIFS($E$2:$E350,$B$2:$B350,$B350))</f>
        <v/>
      </c>
      <c r="G350" s="13">
        <f>IF(AND($B350&lt;&gt;"",$B350='Ekstre'!$B$3),COUNTIF($B$2:$B350,'Ekstre'!$B$3),"")</f>
        <v/>
      </c>
    </row>
    <row r="351">
      <c r="A351" s="11" t="n"/>
      <c r="B351" s="8" t="n"/>
      <c r="C351" s="8" t="n"/>
      <c r="D351" s="12" t="n"/>
      <c r="E351" s="12" t="n"/>
      <c r="F351" s="9">
        <f>IF($B351="","",SUMIFS($D$2:$D351,$B$2:$B351,$B351)-SUMIFS($E$2:$E351,$B$2:$B351,$B351))</f>
        <v/>
      </c>
      <c r="G351" s="13">
        <f>IF(AND($B351&lt;&gt;"",$B351='Ekstre'!$B$3),COUNTIF($B$2:$B351,'Ekstre'!$B$3),"")</f>
        <v/>
      </c>
    </row>
    <row r="352">
      <c r="A352" s="11" t="n"/>
      <c r="B352" s="8" t="n"/>
      <c r="C352" s="8" t="n"/>
      <c r="D352" s="12" t="n"/>
      <c r="E352" s="12" t="n"/>
      <c r="F352" s="9">
        <f>IF($B352="","",SUMIFS($D$2:$D352,$B$2:$B352,$B352)-SUMIFS($E$2:$E352,$B$2:$B352,$B352))</f>
        <v/>
      </c>
      <c r="G352" s="13">
        <f>IF(AND($B352&lt;&gt;"",$B352='Ekstre'!$B$3),COUNTIF($B$2:$B352,'Ekstre'!$B$3),"")</f>
        <v/>
      </c>
    </row>
    <row r="353">
      <c r="A353" s="11" t="n"/>
      <c r="B353" s="8" t="n"/>
      <c r="C353" s="8" t="n"/>
      <c r="D353" s="12" t="n"/>
      <c r="E353" s="12" t="n"/>
      <c r="F353" s="9">
        <f>IF($B353="","",SUMIFS($D$2:$D353,$B$2:$B353,$B353)-SUMIFS($E$2:$E353,$B$2:$B353,$B353))</f>
        <v/>
      </c>
      <c r="G353" s="13">
        <f>IF(AND($B353&lt;&gt;"",$B353='Ekstre'!$B$3),COUNTIF($B$2:$B353,'Ekstre'!$B$3),"")</f>
        <v/>
      </c>
    </row>
    <row r="354">
      <c r="A354" s="11" t="n"/>
      <c r="B354" s="8" t="n"/>
      <c r="C354" s="8" t="n"/>
      <c r="D354" s="12" t="n"/>
      <c r="E354" s="12" t="n"/>
      <c r="F354" s="9">
        <f>IF($B354="","",SUMIFS($D$2:$D354,$B$2:$B354,$B354)-SUMIFS($E$2:$E354,$B$2:$B354,$B354))</f>
        <v/>
      </c>
      <c r="G354" s="13">
        <f>IF(AND($B354&lt;&gt;"",$B354='Ekstre'!$B$3),COUNTIF($B$2:$B354,'Ekstre'!$B$3),"")</f>
        <v/>
      </c>
    </row>
    <row r="355">
      <c r="A355" s="11" t="n"/>
      <c r="B355" s="8" t="n"/>
      <c r="C355" s="8" t="n"/>
      <c r="D355" s="12" t="n"/>
      <c r="E355" s="12" t="n"/>
      <c r="F355" s="9">
        <f>IF($B355="","",SUMIFS($D$2:$D355,$B$2:$B355,$B355)-SUMIFS($E$2:$E355,$B$2:$B355,$B355))</f>
        <v/>
      </c>
      <c r="G355" s="13">
        <f>IF(AND($B355&lt;&gt;"",$B355='Ekstre'!$B$3),COUNTIF($B$2:$B355,'Ekstre'!$B$3),"")</f>
        <v/>
      </c>
    </row>
    <row r="356">
      <c r="A356" s="11" t="n"/>
      <c r="B356" s="8" t="n"/>
      <c r="C356" s="8" t="n"/>
      <c r="D356" s="12" t="n"/>
      <c r="E356" s="12" t="n"/>
      <c r="F356" s="9">
        <f>IF($B356="","",SUMIFS($D$2:$D356,$B$2:$B356,$B356)-SUMIFS($E$2:$E356,$B$2:$B356,$B356))</f>
        <v/>
      </c>
      <c r="G356" s="13">
        <f>IF(AND($B356&lt;&gt;"",$B356='Ekstre'!$B$3),COUNTIF($B$2:$B356,'Ekstre'!$B$3),"")</f>
        <v/>
      </c>
    </row>
    <row r="357">
      <c r="A357" s="11" t="n"/>
      <c r="B357" s="8" t="n"/>
      <c r="C357" s="8" t="n"/>
      <c r="D357" s="12" t="n"/>
      <c r="E357" s="12" t="n"/>
      <c r="F357" s="9">
        <f>IF($B357="","",SUMIFS($D$2:$D357,$B$2:$B357,$B357)-SUMIFS($E$2:$E357,$B$2:$B357,$B357))</f>
        <v/>
      </c>
      <c r="G357" s="13">
        <f>IF(AND($B357&lt;&gt;"",$B357='Ekstre'!$B$3),COUNTIF($B$2:$B357,'Ekstre'!$B$3),"")</f>
        <v/>
      </c>
    </row>
    <row r="358">
      <c r="A358" s="11" t="n"/>
      <c r="B358" s="8" t="n"/>
      <c r="C358" s="8" t="n"/>
      <c r="D358" s="12" t="n"/>
      <c r="E358" s="12" t="n"/>
      <c r="F358" s="9">
        <f>IF($B358="","",SUMIFS($D$2:$D358,$B$2:$B358,$B358)-SUMIFS($E$2:$E358,$B$2:$B358,$B358))</f>
        <v/>
      </c>
      <c r="G358" s="13">
        <f>IF(AND($B358&lt;&gt;"",$B358='Ekstre'!$B$3),COUNTIF($B$2:$B358,'Ekstre'!$B$3),"")</f>
        <v/>
      </c>
    </row>
    <row r="359">
      <c r="A359" s="11" t="n"/>
      <c r="B359" s="8" t="n"/>
      <c r="C359" s="8" t="n"/>
      <c r="D359" s="12" t="n"/>
      <c r="E359" s="12" t="n"/>
      <c r="F359" s="9">
        <f>IF($B359="","",SUMIFS($D$2:$D359,$B$2:$B359,$B359)-SUMIFS($E$2:$E359,$B$2:$B359,$B359))</f>
        <v/>
      </c>
      <c r="G359" s="13">
        <f>IF(AND($B359&lt;&gt;"",$B359='Ekstre'!$B$3),COUNTIF($B$2:$B359,'Ekstre'!$B$3),"")</f>
        <v/>
      </c>
    </row>
    <row r="360">
      <c r="A360" s="11" t="n"/>
      <c r="B360" s="8" t="n"/>
      <c r="C360" s="8" t="n"/>
      <c r="D360" s="12" t="n"/>
      <c r="E360" s="12" t="n"/>
      <c r="F360" s="9">
        <f>IF($B360="","",SUMIFS($D$2:$D360,$B$2:$B360,$B360)-SUMIFS($E$2:$E360,$B$2:$B360,$B360))</f>
        <v/>
      </c>
      <c r="G360" s="13">
        <f>IF(AND($B360&lt;&gt;"",$B360='Ekstre'!$B$3),COUNTIF($B$2:$B360,'Ekstre'!$B$3),"")</f>
        <v/>
      </c>
    </row>
    <row r="361">
      <c r="A361" s="11" t="n"/>
      <c r="B361" s="8" t="n"/>
      <c r="C361" s="8" t="n"/>
      <c r="D361" s="12" t="n"/>
      <c r="E361" s="12" t="n"/>
      <c r="F361" s="9">
        <f>IF($B361="","",SUMIFS($D$2:$D361,$B$2:$B361,$B361)-SUMIFS($E$2:$E361,$B$2:$B361,$B361))</f>
        <v/>
      </c>
      <c r="G361" s="13">
        <f>IF(AND($B361&lt;&gt;"",$B361='Ekstre'!$B$3),COUNTIF($B$2:$B361,'Ekstre'!$B$3),"")</f>
        <v/>
      </c>
    </row>
    <row r="362">
      <c r="A362" s="11" t="n"/>
      <c r="B362" s="8" t="n"/>
      <c r="C362" s="8" t="n"/>
      <c r="D362" s="12" t="n"/>
      <c r="E362" s="12" t="n"/>
      <c r="F362" s="9">
        <f>IF($B362="","",SUMIFS($D$2:$D362,$B$2:$B362,$B362)-SUMIFS($E$2:$E362,$B$2:$B362,$B362))</f>
        <v/>
      </c>
      <c r="G362" s="13">
        <f>IF(AND($B362&lt;&gt;"",$B362='Ekstre'!$B$3),COUNTIF($B$2:$B362,'Ekstre'!$B$3),"")</f>
        <v/>
      </c>
    </row>
    <row r="363">
      <c r="A363" s="11" t="n"/>
      <c r="B363" s="8" t="n"/>
      <c r="C363" s="8" t="n"/>
      <c r="D363" s="12" t="n"/>
      <c r="E363" s="12" t="n"/>
      <c r="F363" s="9">
        <f>IF($B363="","",SUMIFS($D$2:$D363,$B$2:$B363,$B363)-SUMIFS($E$2:$E363,$B$2:$B363,$B363))</f>
        <v/>
      </c>
      <c r="G363" s="13">
        <f>IF(AND($B363&lt;&gt;"",$B363='Ekstre'!$B$3),COUNTIF($B$2:$B363,'Ekstre'!$B$3),"")</f>
        <v/>
      </c>
    </row>
    <row r="364">
      <c r="A364" s="11" t="n"/>
      <c r="B364" s="8" t="n"/>
      <c r="C364" s="8" t="n"/>
      <c r="D364" s="12" t="n"/>
      <c r="E364" s="12" t="n"/>
      <c r="F364" s="9">
        <f>IF($B364="","",SUMIFS($D$2:$D364,$B$2:$B364,$B364)-SUMIFS($E$2:$E364,$B$2:$B364,$B364))</f>
        <v/>
      </c>
      <c r="G364" s="13">
        <f>IF(AND($B364&lt;&gt;"",$B364='Ekstre'!$B$3),COUNTIF($B$2:$B364,'Ekstre'!$B$3),"")</f>
        <v/>
      </c>
    </row>
    <row r="365">
      <c r="A365" s="11" t="n"/>
      <c r="B365" s="8" t="n"/>
      <c r="C365" s="8" t="n"/>
      <c r="D365" s="12" t="n"/>
      <c r="E365" s="12" t="n"/>
      <c r="F365" s="9">
        <f>IF($B365="","",SUMIFS($D$2:$D365,$B$2:$B365,$B365)-SUMIFS($E$2:$E365,$B$2:$B365,$B365))</f>
        <v/>
      </c>
      <c r="G365" s="13">
        <f>IF(AND($B365&lt;&gt;"",$B365='Ekstre'!$B$3),COUNTIF($B$2:$B365,'Ekstre'!$B$3),"")</f>
        <v/>
      </c>
    </row>
    <row r="366">
      <c r="A366" s="11" t="n"/>
      <c r="B366" s="8" t="n"/>
      <c r="C366" s="8" t="n"/>
      <c r="D366" s="12" t="n"/>
      <c r="E366" s="12" t="n"/>
      <c r="F366" s="9">
        <f>IF($B366="","",SUMIFS($D$2:$D366,$B$2:$B366,$B366)-SUMIFS($E$2:$E366,$B$2:$B366,$B366))</f>
        <v/>
      </c>
      <c r="G366" s="13">
        <f>IF(AND($B366&lt;&gt;"",$B366='Ekstre'!$B$3),COUNTIF($B$2:$B366,'Ekstre'!$B$3),"")</f>
        <v/>
      </c>
    </row>
    <row r="367">
      <c r="A367" s="11" t="n"/>
      <c r="B367" s="8" t="n"/>
      <c r="C367" s="8" t="n"/>
      <c r="D367" s="12" t="n"/>
      <c r="E367" s="12" t="n"/>
      <c r="F367" s="9">
        <f>IF($B367="","",SUMIFS($D$2:$D367,$B$2:$B367,$B367)-SUMIFS($E$2:$E367,$B$2:$B367,$B367))</f>
        <v/>
      </c>
      <c r="G367" s="13">
        <f>IF(AND($B367&lt;&gt;"",$B367='Ekstre'!$B$3),COUNTIF($B$2:$B367,'Ekstre'!$B$3),"")</f>
        <v/>
      </c>
    </row>
    <row r="368">
      <c r="A368" s="11" t="n"/>
      <c r="B368" s="8" t="n"/>
      <c r="C368" s="8" t="n"/>
      <c r="D368" s="12" t="n"/>
      <c r="E368" s="12" t="n"/>
      <c r="F368" s="9">
        <f>IF($B368="","",SUMIFS($D$2:$D368,$B$2:$B368,$B368)-SUMIFS($E$2:$E368,$B$2:$B368,$B368))</f>
        <v/>
      </c>
      <c r="G368" s="13">
        <f>IF(AND($B368&lt;&gt;"",$B368='Ekstre'!$B$3),COUNTIF($B$2:$B368,'Ekstre'!$B$3),"")</f>
        <v/>
      </c>
    </row>
    <row r="369">
      <c r="A369" s="11" t="n"/>
      <c r="B369" s="8" t="n"/>
      <c r="C369" s="8" t="n"/>
      <c r="D369" s="12" t="n"/>
      <c r="E369" s="12" t="n"/>
      <c r="F369" s="9">
        <f>IF($B369="","",SUMIFS($D$2:$D369,$B$2:$B369,$B369)-SUMIFS($E$2:$E369,$B$2:$B369,$B369))</f>
        <v/>
      </c>
      <c r="G369" s="13">
        <f>IF(AND($B369&lt;&gt;"",$B369='Ekstre'!$B$3),COUNTIF($B$2:$B369,'Ekstre'!$B$3),"")</f>
        <v/>
      </c>
    </row>
    <row r="370">
      <c r="A370" s="11" t="n"/>
      <c r="B370" s="8" t="n"/>
      <c r="C370" s="8" t="n"/>
      <c r="D370" s="12" t="n"/>
      <c r="E370" s="12" t="n"/>
      <c r="F370" s="9">
        <f>IF($B370="","",SUMIFS($D$2:$D370,$B$2:$B370,$B370)-SUMIFS($E$2:$E370,$B$2:$B370,$B370))</f>
        <v/>
      </c>
      <c r="G370" s="13">
        <f>IF(AND($B370&lt;&gt;"",$B370='Ekstre'!$B$3),COUNTIF($B$2:$B370,'Ekstre'!$B$3),"")</f>
        <v/>
      </c>
    </row>
    <row r="371">
      <c r="A371" s="11" t="n"/>
      <c r="B371" s="8" t="n"/>
      <c r="C371" s="8" t="n"/>
      <c r="D371" s="12" t="n"/>
      <c r="E371" s="12" t="n"/>
      <c r="F371" s="9">
        <f>IF($B371="","",SUMIFS($D$2:$D371,$B$2:$B371,$B371)-SUMIFS($E$2:$E371,$B$2:$B371,$B371))</f>
        <v/>
      </c>
      <c r="G371" s="13">
        <f>IF(AND($B371&lt;&gt;"",$B371='Ekstre'!$B$3),COUNTIF($B$2:$B371,'Ekstre'!$B$3),"")</f>
        <v/>
      </c>
    </row>
    <row r="372">
      <c r="A372" s="11" t="n"/>
      <c r="B372" s="8" t="n"/>
      <c r="C372" s="8" t="n"/>
      <c r="D372" s="12" t="n"/>
      <c r="E372" s="12" t="n"/>
      <c r="F372" s="9">
        <f>IF($B372="","",SUMIFS($D$2:$D372,$B$2:$B372,$B372)-SUMIFS($E$2:$E372,$B$2:$B372,$B372))</f>
        <v/>
      </c>
      <c r="G372" s="13">
        <f>IF(AND($B372&lt;&gt;"",$B372='Ekstre'!$B$3),COUNTIF($B$2:$B372,'Ekstre'!$B$3),"")</f>
        <v/>
      </c>
    </row>
    <row r="373">
      <c r="A373" s="11" t="n"/>
      <c r="B373" s="8" t="n"/>
      <c r="C373" s="8" t="n"/>
      <c r="D373" s="12" t="n"/>
      <c r="E373" s="12" t="n"/>
      <c r="F373" s="9">
        <f>IF($B373="","",SUMIFS($D$2:$D373,$B$2:$B373,$B373)-SUMIFS($E$2:$E373,$B$2:$B373,$B373))</f>
        <v/>
      </c>
      <c r="G373" s="13">
        <f>IF(AND($B373&lt;&gt;"",$B373='Ekstre'!$B$3),COUNTIF($B$2:$B373,'Ekstre'!$B$3),"")</f>
        <v/>
      </c>
    </row>
    <row r="374">
      <c r="A374" s="11" t="n"/>
      <c r="B374" s="8" t="n"/>
      <c r="C374" s="8" t="n"/>
      <c r="D374" s="12" t="n"/>
      <c r="E374" s="12" t="n"/>
      <c r="F374" s="9">
        <f>IF($B374="","",SUMIFS($D$2:$D374,$B$2:$B374,$B374)-SUMIFS($E$2:$E374,$B$2:$B374,$B374))</f>
        <v/>
      </c>
      <c r="G374" s="13">
        <f>IF(AND($B374&lt;&gt;"",$B374='Ekstre'!$B$3),COUNTIF($B$2:$B374,'Ekstre'!$B$3),"")</f>
        <v/>
      </c>
    </row>
    <row r="375">
      <c r="A375" s="11" t="n"/>
      <c r="B375" s="8" t="n"/>
      <c r="C375" s="8" t="n"/>
      <c r="D375" s="12" t="n"/>
      <c r="E375" s="12" t="n"/>
      <c r="F375" s="9">
        <f>IF($B375="","",SUMIFS($D$2:$D375,$B$2:$B375,$B375)-SUMIFS($E$2:$E375,$B$2:$B375,$B375))</f>
        <v/>
      </c>
      <c r="G375" s="13">
        <f>IF(AND($B375&lt;&gt;"",$B375='Ekstre'!$B$3),COUNTIF($B$2:$B375,'Ekstre'!$B$3),"")</f>
        <v/>
      </c>
    </row>
    <row r="376">
      <c r="A376" s="11" t="n"/>
      <c r="B376" s="8" t="n"/>
      <c r="C376" s="8" t="n"/>
      <c r="D376" s="12" t="n"/>
      <c r="E376" s="12" t="n"/>
      <c r="F376" s="9">
        <f>IF($B376="","",SUMIFS($D$2:$D376,$B$2:$B376,$B376)-SUMIFS($E$2:$E376,$B$2:$B376,$B376))</f>
        <v/>
      </c>
      <c r="G376" s="13">
        <f>IF(AND($B376&lt;&gt;"",$B376='Ekstre'!$B$3),COUNTIF($B$2:$B376,'Ekstre'!$B$3),"")</f>
        <v/>
      </c>
    </row>
    <row r="377">
      <c r="A377" s="11" t="n"/>
      <c r="B377" s="8" t="n"/>
      <c r="C377" s="8" t="n"/>
      <c r="D377" s="12" t="n"/>
      <c r="E377" s="12" t="n"/>
      <c r="F377" s="9">
        <f>IF($B377="","",SUMIFS($D$2:$D377,$B$2:$B377,$B377)-SUMIFS($E$2:$E377,$B$2:$B377,$B377))</f>
        <v/>
      </c>
      <c r="G377" s="13">
        <f>IF(AND($B377&lt;&gt;"",$B377='Ekstre'!$B$3),COUNTIF($B$2:$B377,'Ekstre'!$B$3),"")</f>
        <v/>
      </c>
    </row>
    <row r="378">
      <c r="A378" s="11" t="n"/>
      <c r="B378" s="8" t="n"/>
      <c r="C378" s="8" t="n"/>
      <c r="D378" s="12" t="n"/>
      <c r="E378" s="12" t="n"/>
      <c r="F378" s="9">
        <f>IF($B378="","",SUMIFS($D$2:$D378,$B$2:$B378,$B378)-SUMIFS($E$2:$E378,$B$2:$B378,$B378))</f>
        <v/>
      </c>
      <c r="G378" s="13">
        <f>IF(AND($B378&lt;&gt;"",$B378='Ekstre'!$B$3),COUNTIF($B$2:$B378,'Ekstre'!$B$3),"")</f>
        <v/>
      </c>
    </row>
    <row r="379">
      <c r="A379" s="11" t="n"/>
      <c r="B379" s="8" t="n"/>
      <c r="C379" s="8" t="n"/>
      <c r="D379" s="12" t="n"/>
      <c r="E379" s="12" t="n"/>
      <c r="F379" s="9">
        <f>IF($B379="","",SUMIFS($D$2:$D379,$B$2:$B379,$B379)-SUMIFS($E$2:$E379,$B$2:$B379,$B379))</f>
        <v/>
      </c>
      <c r="G379" s="13">
        <f>IF(AND($B379&lt;&gt;"",$B379='Ekstre'!$B$3),COUNTIF($B$2:$B379,'Ekstre'!$B$3),"")</f>
        <v/>
      </c>
    </row>
    <row r="380">
      <c r="A380" s="11" t="n"/>
      <c r="B380" s="8" t="n"/>
      <c r="C380" s="8" t="n"/>
      <c r="D380" s="12" t="n"/>
      <c r="E380" s="12" t="n"/>
      <c r="F380" s="9">
        <f>IF($B380="","",SUMIFS($D$2:$D380,$B$2:$B380,$B380)-SUMIFS($E$2:$E380,$B$2:$B380,$B380))</f>
        <v/>
      </c>
      <c r="G380" s="13">
        <f>IF(AND($B380&lt;&gt;"",$B380='Ekstre'!$B$3),COUNTIF($B$2:$B380,'Ekstre'!$B$3),"")</f>
        <v/>
      </c>
    </row>
    <row r="381">
      <c r="A381" s="11" t="n"/>
      <c r="B381" s="8" t="n"/>
      <c r="C381" s="8" t="n"/>
      <c r="D381" s="12" t="n"/>
      <c r="E381" s="12" t="n"/>
      <c r="F381" s="9">
        <f>IF($B381="","",SUMIFS($D$2:$D381,$B$2:$B381,$B381)-SUMIFS($E$2:$E381,$B$2:$B381,$B381))</f>
        <v/>
      </c>
      <c r="G381" s="13">
        <f>IF(AND($B381&lt;&gt;"",$B381='Ekstre'!$B$3),COUNTIF($B$2:$B381,'Ekstre'!$B$3),"")</f>
        <v/>
      </c>
    </row>
    <row r="382">
      <c r="A382" s="11" t="n"/>
      <c r="B382" s="8" t="n"/>
      <c r="C382" s="8" t="n"/>
      <c r="D382" s="12" t="n"/>
      <c r="E382" s="12" t="n"/>
      <c r="F382" s="9">
        <f>IF($B382="","",SUMIFS($D$2:$D382,$B$2:$B382,$B382)-SUMIFS($E$2:$E382,$B$2:$B382,$B382))</f>
        <v/>
      </c>
      <c r="G382" s="13">
        <f>IF(AND($B382&lt;&gt;"",$B382='Ekstre'!$B$3),COUNTIF($B$2:$B382,'Ekstre'!$B$3),"")</f>
        <v/>
      </c>
    </row>
    <row r="383">
      <c r="A383" s="11" t="n"/>
      <c r="B383" s="8" t="n"/>
      <c r="C383" s="8" t="n"/>
      <c r="D383" s="12" t="n"/>
      <c r="E383" s="12" t="n"/>
      <c r="F383" s="9">
        <f>IF($B383="","",SUMIFS($D$2:$D383,$B$2:$B383,$B383)-SUMIFS($E$2:$E383,$B$2:$B383,$B383))</f>
        <v/>
      </c>
      <c r="G383" s="13">
        <f>IF(AND($B383&lt;&gt;"",$B383='Ekstre'!$B$3),COUNTIF($B$2:$B383,'Ekstre'!$B$3),"")</f>
        <v/>
      </c>
    </row>
    <row r="384">
      <c r="A384" s="11" t="n"/>
      <c r="B384" s="8" t="n"/>
      <c r="C384" s="8" t="n"/>
      <c r="D384" s="12" t="n"/>
      <c r="E384" s="12" t="n"/>
      <c r="F384" s="9">
        <f>IF($B384="","",SUMIFS($D$2:$D384,$B$2:$B384,$B384)-SUMIFS($E$2:$E384,$B$2:$B384,$B384))</f>
        <v/>
      </c>
      <c r="G384" s="13">
        <f>IF(AND($B384&lt;&gt;"",$B384='Ekstre'!$B$3),COUNTIF($B$2:$B384,'Ekstre'!$B$3),"")</f>
        <v/>
      </c>
    </row>
    <row r="385">
      <c r="A385" s="11" t="n"/>
      <c r="B385" s="8" t="n"/>
      <c r="C385" s="8" t="n"/>
      <c r="D385" s="12" t="n"/>
      <c r="E385" s="12" t="n"/>
      <c r="F385" s="9">
        <f>IF($B385="","",SUMIFS($D$2:$D385,$B$2:$B385,$B385)-SUMIFS($E$2:$E385,$B$2:$B385,$B385))</f>
        <v/>
      </c>
      <c r="G385" s="13">
        <f>IF(AND($B385&lt;&gt;"",$B385='Ekstre'!$B$3),COUNTIF($B$2:$B385,'Ekstre'!$B$3),"")</f>
        <v/>
      </c>
    </row>
    <row r="386">
      <c r="A386" s="11" t="n"/>
      <c r="B386" s="8" t="n"/>
      <c r="C386" s="8" t="n"/>
      <c r="D386" s="12" t="n"/>
      <c r="E386" s="12" t="n"/>
      <c r="F386" s="9">
        <f>IF($B386="","",SUMIFS($D$2:$D386,$B$2:$B386,$B386)-SUMIFS($E$2:$E386,$B$2:$B386,$B386))</f>
        <v/>
      </c>
      <c r="G386" s="13">
        <f>IF(AND($B386&lt;&gt;"",$B386='Ekstre'!$B$3),COUNTIF($B$2:$B386,'Ekstre'!$B$3),"")</f>
        <v/>
      </c>
    </row>
    <row r="387">
      <c r="A387" s="11" t="n"/>
      <c r="B387" s="8" t="n"/>
      <c r="C387" s="8" t="n"/>
      <c r="D387" s="12" t="n"/>
      <c r="E387" s="12" t="n"/>
      <c r="F387" s="9">
        <f>IF($B387="","",SUMIFS($D$2:$D387,$B$2:$B387,$B387)-SUMIFS($E$2:$E387,$B$2:$B387,$B387))</f>
        <v/>
      </c>
      <c r="G387" s="13">
        <f>IF(AND($B387&lt;&gt;"",$B387='Ekstre'!$B$3),COUNTIF($B$2:$B387,'Ekstre'!$B$3),"")</f>
        <v/>
      </c>
    </row>
    <row r="388">
      <c r="A388" s="11" t="n"/>
      <c r="B388" s="8" t="n"/>
      <c r="C388" s="8" t="n"/>
      <c r="D388" s="12" t="n"/>
      <c r="E388" s="12" t="n"/>
      <c r="F388" s="9">
        <f>IF($B388="","",SUMIFS($D$2:$D388,$B$2:$B388,$B388)-SUMIFS($E$2:$E388,$B$2:$B388,$B388))</f>
        <v/>
      </c>
      <c r="G388" s="13">
        <f>IF(AND($B388&lt;&gt;"",$B388='Ekstre'!$B$3),COUNTIF($B$2:$B388,'Ekstre'!$B$3),"")</f>
        <v/>
      </c>
    </row>
    <row r="389">
      <c r="A389" s="11" t="n"/>
      <c r="B389" s="8" t="n"/>
      <c r="C389" s="8" t="n"/>
      <c r="D389" s="12" t="n"/>
      <c r="E389" s="12" t="n"/>
      <c r="F389" s="9">
        <f>IF($B389="","",SUMIFS($D$2:$D389,$B$2:$B389,$B389)-SUMIFS($E$2:$E389,$B$2:$B389,$B389))</f>
        <v/>
      </c>
      <c r="G389" s="13">
        <f>IF(AND($B389&lt;&gt;"",$B389='Ekstre'!$B$3),COUNTIF($B$2:$B389,'Ekstre'!$B$3),"")</f>
        <v/>
      </c>
    </row>
    <row r="390">
      <c r="A390" s="11" t="n"/>
      <c r="B390" s="8" t="n"/>
      <c r="C390" s="8" t="n"/>
      <c r="D390" s="12" t="n"/>
      <c r="E390" s="12" t="n"/>
      <c r="F390" s="9">
        <f>IF($B390="","",SUMIFS($D$2:$D390,$B$2:$B390,$B390)-SUMIFS($E$2:$E390,$B$2:$B390,$B390))</f>
        <v/>
      </c>
      <c r="G390" s="13">
        <f>IF(AND($B390&lt;&gt;"",$B390='Ekstre'!$B$3),COUNTIF($B$2:$B390,'Ekstre'!$B$3),"")</f>
        <v/>
      </c>
    </row>
    <row r="391">
      <c r="A391" s="11" t="n"/>
      <c r="B391" s="8" t="n"/>
      <c r="C391" s="8" t="n"/>
      <c r="D391" s="12" t="n"/>
      <c r="E391" s="12" t="n"/>
      <c r="F391" s="9">
        <f>IF($B391="","",SUMIFS($D$2:$D391,$B$2:$B391,$B391)-SUMIFS($E$2:$E391,$B$2:$B391,$B391))</f>
        <v/>
      </c>
      <c r="G391" s="13">
        <f>IF(AND($B391&lt;&gt;"",$B391='Ekstre'!$B$3),COUNTIF($B$2:$B391,'Ekstre'!$B$3),"")</f>
        <v/>
      </c>
    </row>
    <row r="392">
      <c r="A392" s="11" t="n"/>
      <c r="B392" s="8" t="n"/>
      <c r="C392" s="8" t="n"/>
      <c r="D392" s="12" t="n"/>
      <c r="E392" s="12" t="n"/>
      <c r="F392" s="9">
        <f>IF($B392="","",SUMIFS($D$2:$D392,$B$2:$B392,$B392)-SUMIFS($E$2:$E392,$B$2:$B392,$B392))</f>
        <v/>
      </c>
      <c r="G392" s="13">
        <f>IF(AND($B392&lt;&gt;"",$B392='Ekstre'!$B$3),COUNTIF($B$2:$B392,'Ekstre'!$B$3),"")</f>
        <v/>
      </c>
    </row>
    <row r="393">
      <c r="A393" s="11" t="n"/>
      <c r="B393" s="8" t="n"/>
      <c r="C393" s="8" t="n"/>
      <c r="D393" s="12" t="n"/>
      <c r="E393" s="12" t="n"/>
      <c r="F393" s="9">
        <f>IF($B393="","",SUMIFS($D$2:$D393,$B$2:$B393,$B393)-SUMIFS($E$2:$E393,$B$2:$B393,$B393))</f>
        <v/>
      </c>
      <c r="G393" s="13">
        <f>IF(AND($B393&lt;&gt;"",$B393='Ekstre'!$B$3),COUNTIF($B$2:$B393,'Ekstre'!$B$3),"")</f>
        <v/>
      </c>
    </row>
    <row r="394">
      <c r="A394" s="11" t="n"/>
      <c r="B394" s="8" t="n"/>
      <c r="C394" s="8" t="n"/>
      <c r="D394" s="12" t="n"/>
      <c r="E394" s="12" t="n"/>
      <c r="F394" s="9">
        <f>IF($B394="","",SUMIFS($D$2:$D394,$B$2:$B394,$B394)-SUMIFS($E$2:$E394,$B$2:$B394,$B394))</f>
        <v/>
      </c>
      <c r="G394" s="13">
        <f>IF(AND($B394&lt;&gt;"",$B394='Ekstre'!$B$3),COUNTIF($B$2:$B394,'Ekstre'!$B$3),"")</f>
        <v/>
      </c>
    </row>
    <row r="395">
      <c r="A395" s="11" t="n"/>
      <c r="B395" s="8" t="n"/>
      <c r="C395" s="8" t="n"/>
      <c r="D395" s="12" t="n"/>
      <c r="E395" s="12" t="n"/>
      <c r="F395" s="9">
        <f>IF($B395="","",SUMIFS($D$2:$D395,$B$2:$B395,$B395)-SUMIFS($E$2:$E395,$B$2:$B395,$B395))</f>
        <v/>
      </c>
      <c r="G395" s="13">
        <f>IF(AND($B395&lt;&gt;"",$B395='Ekstre'!$B$3),COUNTIF($B$2:$B395,'Ekstre'!$B$3),"")</f>
        <v/>
      </c>
    </row>
    <row r="396">
      <c r="A396" s="11" t="n"/>
      <c r="B396" s="8" t="n"/>
      <c r="C396" s="8" t="n"/>
      <c r="D396" s="12" t="n"/>
      <c r="E396" s="12" t="n"/>
      <c r="F396" s="9">
        <f>IF($B396="","",SUMIFS($D$2:$D396,$B$2:$B396,$B396)-SUMIFS($E$2:$E396,$B$2:$B396,$B396))</f>
        <v/>
      </c>
      <c r="G396" s="13">
        <f>IF(AND($B396&lt;&gt;"",$B396='Ekstre'!$B$3),COUNTIF($B$2:$B396,'Ekstre'!$B$3),"")</f>
        <v/>
      </c>
    </row>
    <row r="397">
      <c r="A397" s="11" t="n"/>
      <c r="B397" s="8" t="n"/>
      <c r="C397" s="8" t="n"/>
      <c r="D397" s="12" t="n"/>
      <c r="E397" s="12" t="n"/>
      <c r="F397" s="9">
        <f>IF($B397="","",SUMIFS($D$2:$D397,$B$2:$B397,$B397)-SUMIFS($E$2:$E397,$B$2:$B397,$B397))</f>
        <v/>
      </c>
      <c r="G397" s="13">
        <f>IF(AND($B397&lt;&gt;"",$B397='Ekstre'!$B$3),COUNTIF($B$2:$B397,'Ekstre'!$B$3),"")</f>
        <v/>
      </c>
    </row>
    <row r="398">
      <c r="A398" s="11" t="n"/>
      <c r="B398" s="8" t="n"/>
      <c r="C398" s="8" t="n"/>
      <c r="D398" s="12" t="n"/>
      <c r="E398" s="12" t="n"/>
      <c r="F398" s="9">
        <f>IF($B398="","",SUMIFS($D$2:$D398,$B$2:$B398,$B398)-SUMIFS($E$2:$E398,$B$2:$B398,$B398))</f>
        <v/>
      </c>
      <c r="G398" s="13">
        <f>IF(AND($B398&lt;&gt;"",$B398='Ekstre'!$B$3),COUNTIF($B$2:$B398,'Ekstre'!$B$3),"")</f>
        <v/>
      </c>
    </row>
    <row r="399">
      <c r="A399" s="11" t="n"/>
      <c r="B399" s="8" t="n"/>
      <c r="C399" s="8" t="n"/>
      <c r="D399" s="12" t="n"/>
      <c r="E399" s="12" t="n"/>
      <c r="F399" s="9">
        <f>IF($B399="","",SUMIFS($D$2:$D399,$B$2:$B399,$B399)-SUMIFS($E$2:$E399,$B$2:$B399,$B399))</f>
        <v/>
      </c>
      <c r="G399" s="13">
        <f>IF(AND($B399&lt;&gt;"",$B399='Ekstre'!$B$3),COUNTIF($B$2:$B399,'Ekstre'!$B$3),"")</f>
        <v/>
      </c>
    </row>
    <row r="400">
      <c r="A400" s="11" t="n"/>
      <c r="B400" s="8" t="n"/>
      <c r="C400" s="8" t="n"/>
      <c r="D400" s="12" t="n"/>
      <c r="E400" s="12" t="n"/>
      <c r="F400" s="9">
        <f>IF($B400="","",SUMIFS($D$2:$D400,$B$2:$B400,$B400)-SUMIFS($E$2:$E400,$B$2:$B400,$B400))</f>
        <v/>
      </c>
      <c r="G400" s="13">
        <f>IF(AND($B400&lt;&gt;"",$B400='Ekstre'!$B$3),COUNTIF($B$2:$B400,'Ekstre'!$B$3),"")</f>
        <v/>
      </c>
    </row>
    <row r="401">
      <c r="A401" s="11" t="n"/>
      <c r="B401" s="8" t="n"/>
      <c r="C401" s="8" t="n"/>
      <c r="D401" s="12" t="n"/>
      <c r="E401" s="12" t="n"/>
      <c r="F401" s="9">
        <f>IF($B401="","",SUMIFS($D$2:$D401,$B$2:$B401,$B401)-SUMIFS($E$2:$E401,$B$2:$B401,$B401))</f>
        <v/>
      </c>
      <c r="G401" s="13">
        <f>IF(AND($B401&lt;&gt;"",$B401='Ekstre'!$B$3),COUNTIF($B$2:$B401,'Ekstre'!$B$3),"")</f>
        <v/>
      </c>
    </row>
    <row r="402">
      <c r="A402" s="11" t="n"/>
      <c r="B402" s="8" t="n"/>
      <c r="C402" s="8" t="n"/>
      <c r="D402" s="12" t="n"/>
      <c r="E402" s="12" t="n"/>
      <c r="F402" s="9">
        <f>IF($B402="","",SUMIFS($D$2:$D402,$B$2:$B402,$B402)-SUMIFS($E$2:$E402,$B$2:$B402,$B402))</f>
        <v/>
      </c>
      <c r="G402" s="13">
        <f>IF(AND($B402&lt;&gt;"",$B402='Ekstre'!$B$3),COUNTIF($B$2:$B402,'Ekstre'!$B$3),"")</f>
        <v/>
      </c>
    </row>
    <row r="403">
      <c r="A403" s="11" t="n"/>
      <c r="B403" s="8" t="n"/>
      <c r="C403" s="8" t="n"/>
      <c r="D403" s="12" t="n"/>
      <c r="E403" s="12" t="n"/>
      <c r="F403" s="9">
        <f>IF($B403="","",SUMIFS($D$2:$D403,$B$2:$B403,$B403)-SUMIFS($E$2:$E403,$B$2:$B403,$B403))</f>
        <v/>
      </c>
      <c r="G403" s="13">
        <f>IF(AND($B403&lt;&gt;"",$B403='Ekstre'!$B$3),COUNTIF($B$2:$B403,'Ekstre'!$B$3),"")</f>
        <v/>
      </c>
    </row>
    <row r="404">
      <c r="A404" s="11" t="n"/>
      <c r="B404" s="8" t="n"/>
      <c r="C404" s="8" t="n"/>
      <c r="D404" s="12" t="n"/>
      <c r="E404" s="12" t="n"/>
      <c r="F404" s="9">
        <f>IF($B404="","",SUMIFS($D$2:$D404,$B$2:$B404,$B404)-SUMIFS($E$2:$E404,$B$2:$B404,$B404))</f>
        <v/>
      </c>
      <c r="G404" s="13">
        <f>IF(AND($B404&lt;&gt;"",$B404='Ekstre'!$B$3),COUNTIF($B$2:$B404,'Ekstre'!$B$3),"")</f>
        <v/>
      </c>
    </row>
    <row r="405">
      <c r="A405" s="11" t="n"/>
      <c r="B405" s="8" t="n"/>
      <c r="C405" s="8" t="n"/>
      <c r="D405" s="12" t="n"/>
      <c r="E405" s="12" t="n"/>
      <c r="F405" s="9">
        <f>IF($B405="","",SUMIFS($D$2:$D405,$B$2:$B405,$B405)-SUMIFS($E$2:$E405,$B$2:$B405,$B405))</f>
        <v/>
      </c>
      <c r="G405" s="13">
        <f>IF(AND($B405&lt;&gt;"",$B405='Ekstre'!$B$3),COUNTIF($B$2:$B405,'Ekstre'!$B$3),"")</f>
        <v/>
      </c>
    </row>
    <row r="406">
      <c r="A406" s="11" t="n"/>
      <c r="B406" s="8" t="n"/>
      <c r="C406" s="8" t="n"/>
      <c r="D406" s="12" t="n"/>
      <c r="E406" s="12" t="n"/>
      <c r="F406" s="9">
        <f>IF($B406="","",SUMIFS($D$2:$D406,$B$2:$B406,$B406)-SUMIFS($E$2:$E406,$B$2:$B406,$B406))</f>
        <v/>
      </c>
      <c r="G406" s="13">
        <f>IF(AND($B406&lt;&gt;"",$B406='Ekstre'!$B$3),COUNTIF($B$2:$B406,'Ekstre'!$B$3),"")</f>
        <v/>
      </c>
    </row>
    <row r="407">
      <c r="A407" s="11" t="n"/>
      <c r="B407" s="8" t="n"/>
      <c r="C407" s="8" t="n"/>
      <c r="D407" s="12" t="n"/>
      <c r="E407" s="12" t="n"/>
      <c r="F407" s="9">
        <f>IF($B407="","",SUMIFS($D$2:$D407,$B$2:$B407,$B407)-SUMIFS($E$2:$E407,$B$2:$B407,$B407))</f>
        <v/>
      </c>
      <c r="G407" s="13">
        <f>IF(AND($B407&lt;&gt;"",$B407='Ekstre'!$B$3),COUNTIF($B$2:$B407,'Ekstre'!$B$3),"")</f>
        <v/>
      </c>
    </row>
    <row r="408">
      <c r="A408" s="11" t="n"/>
      <c r="B408" s="8" t="n"/>
      <c r="C408" s="8" t="n"/>
      <c r="D408" s="12" t="n"/>
      <c r="E408" s="12" t="n"/>
      <c r="F408" s="9">
        <f>IF($B408="","",SUMIFS($D$2:$D408,$B$2:$B408,$B408)-SUMIFS($E$2:$E408,$B$2:$B408,$B408))</f>
        <v/>
      </c>
      <c r="G408" s="13">
        <f>IF(AND($B408&lt;&gt;"",$B408='Ekstre'!$B$3),COUNTIF($B$2:$B408,'Ekstre'!$B$3),"")</f>
        <v/>
      </c>
    </row>
    <row r="409">
      <c r="A409" s="11" t="n"/>
      <c r="B409" s="8" t="n"/>
      <c r="C409" s="8" t="n"/>
      <c r="D409" s="12" t="n"/>
      <c r="E409" s="12" t="n"/>
      <c r="F409" s="9">
        <f>IF($B409="","",SUMIFS($D$2:$D409,$B$2:$B409,$B409)-SUMIFS($E$2:$E409,$B$2:$B409,$B409))</f>
        <v/>
      </c>
      <c r="G409" s="13">
        <f>IF(AND($B409&lt;&gt;"",$B409='Ekstre'!$B$3),COUNTIF($B$2:$B409,'Ekstre'!$B$3),"")</f>
        <v/>
      </c>
    </row>
    <row r="410">
      <c r="A410" s="11" t="n"/>
      <c r="B410" s="8" t="n"/>
      <c r="C410" s="8" t="n"/>
      <c r="D410" s="12" t="n"/>
      <c r="E410" s="12" t="n"/>
      <c r="F410" s="9">
        <f>IF($B410="","",SUMIFS($D$2:$D410,$B$2:$B410,$B410)-SUMIFS($E$2:$E410,$B$2:$B410,$B410))</f>
        <v/>
      </c>
      <c r="G410" s="13">
        <f>IF(AND($B410&lt;&gt;"",$B410='Ekstre'!$B$3),COUNTIF($B$2:$B410,'Ekstre'!$B$3),"")</f>
        <v/>
      </c>
    </row>
    <row r="411">
      <c r="A411" s="11" t="n"/>
      <c r="B411" s="8" t="n"/>
      <c r="C411" s="8" t="n"/>
      <c r="D411" s="12" t="n"/>
      <c r="E411" s="12" t="n"/>
      <c r="F411" s="9">
        <f>IF($B411="","",SUMIFS($D$2:$D411,$B$2:$B411,$B411)-SUMIFS($E$2:$E411,$B$2:$B411,$B411))</f>
        <v/>
      </c>
      <c r="G411" s="13">
        <f>IF(AND($B411&lt;&gt;"",$B411='Ekstre'!$B$3),COUNTIF($B$2:$B411,'Ekstre'!$B$3),"")</f>
        <v/>
      </c>
    </row>
    <row r="412">
      <c r="A412" s="11" t="n"/>
      <c r="B412" s="8" t="n"/>
      <c r="C412" s="8" t="n"/>
      <c r="D412" s="12" t="n"/>
      <c r="E412" s="12" t="n"/>
      <c r="F412" s="9">
        <f>IF($B412="","",SUMIFS($D$2:$D412,$B$2:$B412,$B412)-SUMIFS($E$2:$E412,$B$2:$B412,$B412))</f>
        <v/>
      </c>
      <c r="G412" s="13">
        <f>IF(AND($B412&lt;&gt;"",$B412='Ekstre'!$B$3),COUNTIF($B$2:$B412,'Ekstre'!$B$3),"")</f>
        <v/>
      </c>
    </row>
    <row r="413">
      <c r="A413" s="11" t="n"/>
      <c r="B413" s="8" t="n"/>
      <c r="C413" s="8" t="n"/>
      <c r="D413" s="12" t="n"/>
      <c r="E413" s="12" t="n"/>
      <c r="F413" s="9">
        <f>IF($B413="","",SUMIFS($D$2:$D413,$B$2:$B413,$B413)-SUMIFS($E$2:$E413,$B$2:$B413,$B413))</f>
        <v/>
      </c>
      <c r="G413" s="13">
        <f>IF(AND($B413&lt;&gt;"",$B413='Ekstre'!$B$3),COUNTIF($B$2:$B413,'Ekstre'!$B$3),"")</f>
        <v/>
      </c>
    </row>
    <row r="414">
      <c r="A414" s="11" t="n"/>
      <c r="B414" s="8" t="n"/>
      <c r="C414" s="8" t="n"/>
      <c r="D414" s="12" t="n"/>
      <c r="E414" s="12" t="n"/>
      <c r="F414" s="9">
        <f>IF($B414="","",SUMIFS($D$2:$D414,$B$2:$B414,$B414)-SUMIFS($E$2:$E414,$B$2:$B414,$B414))</f>
        <v/>
      </c>
      <c r="G414" s="13">
        <f>IF(AND($B414&lt;&gt;"",$B414='Ekstre'!$B$3),COUNTIF($B$2:$B414,'Ekstre'!$B$3),"")</f>
        <v/>
      </c>
    </row>
    <row r="415">
      <c r="A415" s="11" t="n"/>
      <c r="B415" s="8" t="n"/>
      <c r="C415" s="8" t="n"/>
      <c r="D415" s="12" t="n"/>
      <c r="E415" s="12" t="n"/>
      <c r="F415" s="9">
        <f>IF($B415="","",SUMIFS($D$2:$D415,$B$2:$B415,$B415)-SUMIFS($E$2:$E415,$B$2:$B415,$B415))</f>
        <v/>
      </c>
      <c r="G415" s="13">
        <f>IF(AND($B415&lt;&gt;"",$B415='Ekstre'!$B$3),COUNTIF($B$2:$B415,'Ekstre'!$B$3),"")</f>
        <v/>
      </c>
    </row>
    <row r="416">
      <c r="A416" s="11" t="n"/>
      <c r="B416" s="8" t="n"/>
      <c r="C416" s="8" t="n"/>
      <c r="D416" s="12" t="n"/>
      <c r="E416" s="12" t="n"/>
      <c r="F416" s="9">
        <f>IF($B416="","",SUMIFS($D$2:$D416,$B$2:$B416,$B416)-SUMIFS($E$2:$E416,$B$2:$B416,$B416))</f>
        <v/>
      </c>
      <c r="G416" s="13">
        <f>IF(AND($B416&lt;&gt;"",$B416='Ekstre'!$B$3),COUNTIF($B$2:$B416,'Ekstre'!$B$3),"")</f>
        <v/>
      </c>
    </row>
    <row r="417">
      <c r="A417" s="11" t="n"/>
      <c r="B417" s="8" t="n"/>
      <c r="C417" s="8" t="n"/>
      <c r="D417" s="12" t="n"/>
      <c r="E417" s="12" t="n"/>
      <c r="F417" s="9">
        <f>IF($B417="","",SUMIFS($D$2:$D417,$B$2:$B417,$B417)-SUMIFS($E$2:$E417,$B$2:$B417,$B417))</f>
        <v/>
      </c>
      <c r="G417" s="13">
        <f>IF(AND($B417&lt;&gt;"",$B417='Ekstre'!$B$3),COUNTIF($B$2:$B417,'Ekstre'!$B$3),"")</f>
        <v/>
      </c>
    </row>
    <row r="418">
      <c r="A418" s="11" t="n"/>
      <c r="B418" s="8" t="n"/>
      <c r="C418" s="8" t="n"/>
      <c r="D418" s="12" t="n"/>
      <c r="E418" s="12" t="n"/>
      <c r="F418" s="9">
        <f>IF($B418="","",SUMIFS($D$2:$D418,$B$2:$B418,$B418)-SUMIFS($E$2:$E418,$B$2:$B418,$B418))</f>
        <v/>
      </c>
      <c r="G418" s="13">
        <f>IF(AND($B418&lt;&gt;"",$B418='Ekstre'!$B$3),COUNTIF($B$2:$B418,'Ekstre'!$B$3),"")</f>
        <v/>
      </c>
    </row>
    <row r="419">
      <c r="A419" s="11" t="n"/>
      <c r="B419" s="8" t="n"/>
      <c r="C419" s="8" t="n"/>
      <c r="D419" s="12" t="n"/>
      <c r="E419" s="12" t="n"/>
      <c r="F419" s="9">
        <f>IF($B419="","",SUMIFS($D$2:$D419,$B$2:$B419,$B419)-SUMIFS($E$2:$E419,$B$2:$B419,$B419))</f>
        <v/>
      </c>
      <c r="G419" s="13">
        <f>IF(AND($B419&lt;&gt;"",$B419='Ekstre'!$B$3),COUNTIF($B$2:$B419,'Ekstre'!$B$3),"")</f>
        <v/>
      </c>
    </row>
    <row r="420">
      <c r="A420" s="11" t="n"/>
      <c r="B420" s="8" t="n"/>
      <c r="C420" s="8" t="n"/>
      <c r="D420" s="12" t="n"/>
      <c r="E420" s="12" t="n"/>
      <c r="F420" s="9">
        <f>IF($B420="","",SUMIFS($D$2:$D420,$B$2:$B420,$B420)-SUMIFS($E$2:$E420,$B$2:$B420,$B420))</f>
        <v/>
      </c>
      <c r="G420" s="13">
        <f>IF(AND($B420&lt;&gt;"",$B420='Ekstre'!$B$3),COUNTIF($B$2:$B420,'Ekstre'!$B$3),"")</f>
        <v/>
      </c>
    </row>
    <row r="421">
      <c r="A421" s="11" t="n"/>
      <c r="B421" s="8" t="n"/>
      <c r="C421" s="8" t="n"/>
      <c r="D421" s="12" t="n"/>
      <c r="E421" s="12" t="n"/>
      <c r="F421" s="9">
        <f>IF($B421="","",SUMIFS($D$2:$D421,$B$2:$B421,$B421)-SUMIFS($E$2:$E421,$B$2:$B421,$B421))</f>
        <v/>
      </c>
      <c r="G421" s="13">
        <f>IF(AND($B421&lt;&gt;"",$B421='Ekstre'!$B$3),COUNTIF($B$2:$B421,'Ekstre'!$B$3),"")</f>
        <v/>
      </c>
    </row>
    <row r="422">
      <c r="A422" s="11" t="n"/>
      <c r="B422" s="8" t="n"/>
      <c r="C422" s="8" t="n"/>
      <c r="D422" s="12" t="n"/>
      <c r="E422" s="12" t="n"/>
      <c r="F422" s="9">
        <f>IF($B422="","",SUMIFS($D$2:$D422,$B$2:$B422,$B422)-SUMIFS($E$2:$E422,$B$2:$B422,$B422))</f>
        <v/>
      </c>
      <c r="G422" s="13">
        <f>IF(AND($B422&lt;&gt;"",$B422='Ekstre'!$B$3),COUNTIF($B$2:$B422,'Ekstre'!$B$3),"")</f>
        <v/>
      </c>
    </row>
    <row r="423">
      <c r="A423" s="11" t="n"/>
      <c r="B423" s="8" t="n"/>
      <c r="C423" s="8" t="n"/>
      <c r="D423" s="12" t="n"/>
      <c r="E423" s="12" t="n"/>
      <c r="F423" s="9">
        <f>IF($B423="","",SUMIFS($D$2:$D423,$B$2:$B423,$B423)-SUMIFS($E$2:$E423,$B$2:$B423,$B423))</f>
        <v/>
      </c>
      <c r="G423" s="13">
        <f>IF(AND($B423&lt;&gt;"",$B423='Ekstre'!$B$3),COUNTIF($B$2:$B423,'Ekstre'!$B$3),"")</f>
        <v/>
      </c>
    </row>
    <row r="424">
      <c r="A424" s="11" t="n"/>
      <c r="B424" s="8" t="n"/>
      <c r="C424" s="8" t="n"/>
      <c r="D424" s="12" t="n"/>
      <c r="E424" s="12" t="n"/>
      <c r="F424" s="9">
        <f>IF($B424="","",SUMIFS($D$2:$D424,$B$2:$B424,$B424)-SUMIFS($E$2:$E424,$B$2:$B424,$B424))</f>
        <v/>
      </c>
      <c r="G424" s="13">
        <f>IF(AND($B424&lt;&gt;"",$B424='Ekstre'!$B$3),COUNTIF($B$2:$B424,'Ekstre'!$B$3),"")</f>
        <v/>
      </c>
    </row>
    <row r="425">
      <c r="A425" s="11" t="n"/>
      <c r="B425" s="8" t="n"/>
      <c r="C425" s="8" t="n"/>
      <c r="D425" s="12" t="n"/>
      <c r="E425" s="12" t="n"/>
      <c r="F425" s="9">
        <f>IF($B425="","",SUMIFS($D$2:$D425,$B$2:$B425,$B425)-SUMIFS($E$2:$E425,$B$2:$B425,$B425))</f>
        <v/>
      </c>
      <c r="G425" s="13">
        <f>IF(AND($B425&lt;&gt;"",$B425='Ekstre'!$B$3),COUNTIF($B$2:$B425,'Ekstre'!$B$3),"")</f>
        <v/>
      </c>
    </row>
    <row r="426">
      <c r="A426" s="11" t="n"/>
      <c r="B426" s="8" t="n"/>
      <c r="C426" s="8" t="n"/>
      <c r="D426" s="12" t="n"/>
      <c r="E426" s="12" t="n"/>
      <c r="F426" s="9">
        <f>IF($B426="","",SUMIFS($D$2:$D426,$B$2:$B426,$B426)-SUMIFS($E$2:$E426,$B$2:$B426,$B426))</f>
        <v/>
      </c>
      <c r="G426" s="13">
        <f>IF(AND($B426&lt;&gt;"",$B426='Ekstre'!$B$3),COUNTIF($B$2:$B426,'Ekstre'!$B$3),"")</f>
        <v/>
      </c>
    </row>
    <row r="427">
      <c r="A427" s="11" t="n"/>
      <c r="B427" s="8" t="n"/>
      <c r="C427" s="8" t="n"/>
      <c r="D427" s="12" t="n"/>
      <c r="E427" s="12" t="n"/>
      <c r="F427" s="9">
        <f>IF($B427="","",SUMIFS($D$2:$D427,$B$2:$B427,$B427)-SUMIFS($E$2:$E427,$B$2:$B427,$B427))</f>
        <v/>
      </c>
      <c r="G427" s="13">
        <f>IF(AND($B427&lt;&gt;"",$B427='Ekstre'!$B$3),COUNTIF($B$2:$B427,'Ekstre'!$B$3),"")</f>
        <v/>
      </c>
    </row>
    <row r="428">
      <c r="A428" s="11" t="n"/>
      <c r="B428" s="8" t="n"/>
      <c r="C428" s="8" t="n"/>
      <c r="D428" s="12" t="n"/>
      <c r="E428" s="12" t="n"/>
      <c r="F428" s="9">
        <f>IF($B428="","",SUMIFS($D$2:$D428,$B$2:$B428,$B428)-SUMIFS($E$2:$E428,$B$2:$B428,$B428))</f>
        <v/>
      </c>
      <c r="G428" s="13">
        <f>IF(AND($B428&lt;&gt;"",$B428='Ekstre'!$B$3),COUNTIF($B$2:$B428,'Ekstre'!$B$3),"")</f>
        <v/>
      </c>
    </row>
    <row r="429">
      <c r="A429" s="11" t="n"/>
      <c r="B429" s="8" t="n"/>
      <c r="C429" s="8" t="n"/>
      <c r="D429" s="12" t="n"/>
      <c r="E429" s="12" t="n"/>
      <c r="F429" s="9">
        <f>IF($B429="","",SUMIFS($D$2:$D429,$B$2:$B429,$B429)-SUMIFS($E$2:$E429,$B$2:$B429,$B429))</f>
        <v/>
      </c>
      <c r="G429" s="13">
        <f>IF(AND($B429&lt;&gt;"",$B429='Ekstre'!$B$3),COUNTIF($B$2:$B429,'Ekstre'!$B$3),"")</f>
        <v/>
      </c>
    </row>
    <row r="430">
      <c r="A430" s="11" t="n"/>
      <c r="B430" s="8" t="n"/>
      <c r="C430" s="8" t="n"/>
      <c r="D430" s="12" t="n"/>
      <c r="E430" s="12" t="n"/>
      <c r="F430" s="9">
        <f>IF($B430="","",SUMIFS($D$2:$D430,$B$2:$B430,$B430)-SUMIFS($E$2:$E430,$B$2:$B430,$B430))</f>
        <v/>
      </c>
      <c r="G430" s="13">
        <f>IF(AND($B430&lt;&gt;"",$B430='Ekstre'!$B$3),COUNTIF($B$2:$B430,'Ekstre'!$B$3),"")</f>
        <v/>
      </c>
    </row>
    <row r="431">
      <c r="A431" s="11" t="n"/>
      <c r="B431" s="8" t="n"/>
      <c r="C431" s="8" t="n"/>
      <c r="D431" s="12" t="n"/>
      <c r="E431" s="12" t="n"/>
      <c r="F431" s="9">
        <f>IF($B431="","",SUMIFS($D$2:$D431,$B$2:$B431,$B431)-SUMIFS($E$2:$E431,$B$2:$B431,$B431))</f>
        <v/>
      </c>
      <c r="G431" s="13">
        <f>IF(AND($B431&lt;&gt;"",$B431='Ekstre'!$B$3),COUNTIF($B$2:$B431,'Ekstre'!$B$3),"")</f>
        <v/>
      </c>
    </row>
    <row r="432">
      <c r="A432" s="11" t="n"/>
      <c r="B432" s="8" t="n"/>
      <c r="C432" s="8" t="n"/>
      <c r="D432" s="12" t="n"/>
      <c r="E432" s="12" t="n"/>
      <c r="F432" s="9">
        <f>IF($B432="","",SUMIFS($D$2:$D432,$B$2:$B432,$B432)-SUMIFS($E$2:$E432,$B$2:$B432,$B432))</f>
        <v/>
      </c>
      <c r="G432" s="13">
        <f>IF(AND($B432&lt;&gt;"",$B432='Ekstre'!$B$3),COUNTIF($B$2:$B432,'Ekstre'!$B$3),"")</f>
        <v/>
      </c>
    </row>
    <row r="433">
      <c r="A433" s="11" t="n"/>
      <c r="B433" s="8" t="n"/>
      <c r="C433" s="8" t="n"/>
      <c r="D433" s="12" t="n"/>
      <c r="E433" s="12" t="n"/>
      <c r="F433" s="9">
        <f>IF($B433="","",SUMIFS($D$2:$D433,$B$2:$B433,$B433)-SUMIFS($E$2:$E433,$B$2:$B433,$B433))</f>
        <v/>
      </c>
      <c r="G433" s="13">
        <f>IF(AND($B433&lt;&gt;"",$B433='Ekstre'!$B$3),COUNTIF($B$2:$B433,'Ekstre'!$B$3),"")</f>
        <v/>
      </c>
    </row>
    <row r="434">
      <c r="A434" s="11" t="n"/>
      <c r="B434" s="8" t="n"/>
      <c r="C434" s="8" t="n"/>
      <c r="D434" s="12" t="n"/>
      <c r="E434" s="12" t="n"/>
      <c r="F434" s="9">
        <f>IF($B434="","",SUMIFS($D$2:$D434,$B$2:$B434,$B434)-SUMIFS($E$2:$E434,$B$2:$B434,$B434))</f>
        <v/>
      </c>
      <c r="G434" s="13">
        <f>IF(AND($B434&lt;&gt;"",$B434='Ekstre'!$B$3),COUNTIF($B$2:$B434,'Ekstre'!$B$3),"")</f>
        <v/>
      </c>
    </row>
    <row r="435">
      <c r="A435" s="11" t="n"/>
      <c r="B435" s="8" t="n"/>
      <c r="C435" s="8" t="n"/>
      <c r="D435" s="12" t="n"/>
      <c r="E435" s="12" t="n"/>
      <c r="F435" s="9">
        <f>IF($B435="","",SUMIFS($D$2:$D435,$B$2:$B435,$B435)-SUMIFS($E$2:$E435,$B$2:$B435,$B435))</f>
        <v/>
      </c>
      <c r="G435" s="13">
        <f>IF(AND($B435&lt;&gt;"",$B435='Ekstre'!$B$3),COUNTIF($B$2:$B435,'Ekstre'!$B$3),"")</f>
        <v/>
      </c>
    </row>
    <row r="436">
      <c r="A436" s="11" t="n"/>
      <c r="B436" s="8" t="n"/>
      <c r="C436" s="8" t="n"/>
      <c r="D436" s="12" t="n"/>
      <c r="E436" s="12" t="n"/>
      <c r="F436" s="9">
        <f>IF($B436="","",SUMIFS($D$2:$D436,$B$2:$B436,$B436)-SUMIFS($E$2:$E436,$B$2:$B436,$B436))</f>
        <v/>
      </c>
      <c r="G436" s="13">
        <f>IF(AND($B436&lt;&gt;"",$B436='Ekstre'!$B$3),COUNTIF($B$2:$B436,'Ekstre'!$B$3),"")</f>
        <v/>
      </c>
    </row>
    <row r="437">
      <c r="A437" s="11" t="n"/>
      <c r="B437" s="8" t="n"/>
      <c r="C437" s="8" t="n"/>
      <c r="D437" s="12" t="n"/>
      <c r="E437" s="12" t="n"/>
      <c r="F437" s="9">
        <f>IF($B437="","",SUMIFS($D$2:$D437,$B$2:$B437,$B437)-SUMIFS($E$2:$E437,$B$2:$B437,$B437))</f>
        <v/>
      </c>
      <c r="G437" s="13">
        <f>IF(AND($B437&lt;&gt;"",$B437='Ekstre'!$B$3),COUNTIF($B$2:$B437,'Ekstre'!$B$3),"")</f>
        <v/>
      </c>
    </row>
    <row r="438">
      <c r="A438" s="11" t="n"/>
      <c r="B438" s="8" t="n"/>
      <c r="C438" s="8" t="n"/>
      <c r="D438" s="12" t="n"/>
      <c r="E438" s="12" t="n"/>
      <c r="F438" s="9">
        <f>IF($B438="","",SUMIFS($D$2:$D438,$B$2:$B438,$B438)-SUMIFS($E$2:$E438,$B$2:$B438,$B438))</f>
        <v/>
      </c>
      <c r="G438" s="13">
        <f>IF(AND($B438&lt;&gt;"",$B438='Ekstre'!$B$3),COUNTIF($B$2:$B438,'Ekstre'!$B$3),"")</f>
        <v/>
      </c>
    </row>
    <row r="439">
      <c r="A439" s="11" t="n"/>
      <c r="B439" s="8" t="n"/>
      <c r="C439" s="8" t="n"/>
      <c r="D439" s="12" t="n"/>
      <c r="E439" s="12" t="n"/>
      <c r="F439" s="9">
        <f>IF($B439="","",SUMIFS($D$2:$D439,$B$2:$B439,$B439)-SUMIFS($E$2:$E439,$B$2:$B439,$B439))</f>
        <v/>
      </c>
      <c r="G439" s="13">
        <f>IF(AND($B439&lt;&gt;"",$B439='Ekstre'!$B$3),COUNTIF($B$2:$B439,'Ekstre'!$B$3),"")</f>
        <v/>
      </c>
    </row>
    <row r="440">
      <c r="A440" s="11" t="n"/>
      <c r="B440" s="8" t="n"/>
      <c r="C440" s="8" t="n"/>
      <c r="D440" s="12" t="n"/>
      <c r="E440" s="12" t="n"/>
      <c r="F440" s="9">
        <f>IF($B440="","",SUMIFS($D$2:$D440,$B$2:$B440,$B440)-SUMIFS($E$2:$E440,$B$2:$B440,$B440))</f>
        <v/>
      </c>
      <c r="G440" s="13">
        <f>IF(AND($B440&lt;&gt;"",$B440='Ekstre'!$B$3),COUNTIF($B$2:$B440,'Ekstre'!$B$3),"")</f>
        <v/>
      </c>
    </row>
    <row r="441">
      <c r="A441" s="11" t="n"/>
      <c r="B441" s="8" t="n"/>
      <c r="C441" s="8" t="n"/>
      <c r="D441" s="12" t="n"/>
      <c r="E441" s="12" t="n"/>
      <c r="F441" s="9">
        <f>IF($B441="","",SUMIFS($D$2:$D441,$B$2:$B441,$B441)-SUMIFS($E$2:$E441,$B$2:$B441,$B441))</f>
        <v/>
      </c>
      <c r="G441" s="13">
        <f>IF(AND($B441&lt;&gt;"",$B441='Ekstre'!$B$3),COUNTIF($B$2:$B441,'Ekstre'!$B$3),"")</f>
        <v/>
      </c>
    </row>
    <row r="442">
      <c r="A442" s="11" t="n"/>
      <c r="B442" s="8" t="n"/>
      <c r="C442" s="8" t="n"/>
      <c r="D442" s="12" t="n"/>
      <c r="E442" s="12" t="n"/>
      <c r="F442" s="9">
        <f>IF($B442="","",SUMIFS($D$2:$D442,$B$2:$B442,$B442)-SUMIFS($E$2:$E442,$B$2:$B442,$B442))</f>
        <v/>
      </c>
      <c r="G442" s="13">
        <f>IF(AND($B442&lt;&gt;"",$B442='Ekstre'!$B$3),COUNTIF($B$2:$B442,'Ekstre'!$B$3),"")</f>
        <v/>
      </c>
    </row>
    <row r="443">
      <c r="A443" s="11" t="n"/>
      <c r="B443" s="8" t="n"/>
      <c r="C443" s="8" t="n"/>
      <c r="D443" s="12" t="n"/>
      <c r="E443" s="12" t="n"/>
      <c r="F443" s="9">
        <f>IF($B443="","",SUMIFS($D$2:$D443,$B$2:$B443,$B443)-SUMIFS($E$2:$E443,$B$2:$B443,$B443))</f>
        <v/>
      </c>
      <c r="G443" s="13">
        <f>IF(AND($B443&lt;&gt;"",$B443='Ekstre'!$B$3),COUNTIF($B$2:$B443,'Ekstre'!$B$3),"")</f>
        <v/>
      </c>
    </row>
    <row r="444">
      <c r="A444" s="11" t="n"/>
      <c r="B444" s="8" t="n"/>
      <c r="C444" s="8" t="n"/>
      <c r="D444" s="12" t="n"/>
      <c r="E444" s="12" t="n"/>
      <c r="F444" s="9">
        <f>IF($B444="","",SUMIFS($D$2:$D444,$B$2:$B444,$B444)-SUMIFS($E$2:$E444,$B$2:$B444,$B444))</f>
        <v/>
      </c>
      <c r="G444" s="13">
        <f>IF(AND($B444&lt;&gt;"",$B444='Ekstre'!$B$3),COUNTIF($B$2:$B444,'Ekstre'!$B$3),"")</f>
        <v/>
      </c>
    </row>
    <row r="445">
      <c r="A445" s="11" t="n"/>
      <c r="B445" s="8" t="n"/>
      <c r="C445" s="8" t="n"/>
      <c r="D445" s="12" t="n"/>
      <c r="E445" s="12" t="n"/>
      <c r="F445" s="9">
        <f>IF($B445="","",SUMIFS($D$2:$D445,$B$2:$B445,$B445)-SUMIFS($E$2:$E445,$B$2:$B445,$B445))</f>
        <v/>
      </c>
      <c r="G445" s="13">
        <f>IF(AND($B445&lt;&gt;"",$B445='Ekstre'!$B$3),COUNTIF($B$2:$B445,'Ekstre'!$B$3),"")</f>
        <v/>
      </c>
    </row>
    <row r="446">
      <c r="A446" s="11" t="n"/>
      <c r="B446" s="8" t="n"/>
      <c r="C446" s="8" t="n"/>
      <c r="D446" s="12" t="n"/>
      <c r="E446" s="12" t="n"/>
      <c r="F446" s="9">
        <f>IF($B446="","",SUMIFS($D$2:$D446,$B$2:$B446,$B446)-SUMIFS($E$2:$E446,$B$2:$B446,$B446))</f>
        <v/>
      </c>
      <c r="G446" s="13">
        <f>IF(AND($B446&lt;&gt;"",$B446='Ekstre'!$B$3),COUNTIF($B$2:$B446,'Ekstre'!$B$3),"")</f>
        <v/>
      </c>
    </row>
    <row r="447">
      <c r="A447" s="11" t="n"/>
      <c r="B447" s="8" t="n"/>
      <c r="C447" s="8" t="n"/>
      <c r="D447" s="12" t="n"/>
      <c r="E447" s="12" t="n"/>
      <c r="F447" s="9">
        <f>IF($B447="","",SUMIFS($D$2:$D447,$B$2:$B447,$B447)-SUMIFS($E$2:$E447,$B$2:$B447,$B447))</f>
        <v/>
      </c>
      <c r="G447" s="13">
        <f>IF(AND($B447&lt;&gt;"",$B447='Ekstre'!$B$3),COUNTIF($B$2:$B447,'Ekstre'!$B$3),"")</f>
        <v/>
      </c>
    </row>
    <row r="448">
      <c r="A448" s="11" t="n"/>
      <c r="B448" s="8" t="n"/>
      <c r="C448" s="8" t="n"/>
      <c r="D448" s="12" t="n"/>
      <c r="E448" s="12" t="n"/>
      <c r="F448" s="9">
        <f>IF($B448="","",SUMIFS($D$2:$D448,$B$2:$B448,$B448)-SUMIFS($E$2:$E448,$B$2:$B448,$B448))</f>
        <v/>
      </c>
      <c r="G448" s="13">
        <f>IF(AND($B448&lt;&gt;"",$B448='Ekstre'!$B$3),COUNTIF($B$2:$B448,'Ekstre'!$B$3),"")</f>
        <v/>
      </c>
    </row>
    <row r="449">
      <c r="A449" s="11" t="n"/>
      <c r="B449" s="8" t="n"/>
      <c r="C449" s="8" t="n"/>
      <c r="D449" s="12" t="n"/>
      <c r="E449" s="12" t="n"/>
      <c r="F449" s="9">
        <f>IF($B449="","",SUMIFS($D$2:$D449,$B$2:$B449,$B449)-SUMIFS($E$2:$E449,$B$2:$B449,$B449))</f>
        <v/>
      </c>
      <c r="G449" s="13">
        <f>IF(AND($B449&lt;&gt;"",$B449='Ekstre'!$B$3),COUNTIF($B$2:$B449,'Ekstre'!$B$3),"")</f>
        <v/>
      </c>
    </row>
    <row r="450">
      <c r="A450" s="11" t="n"/>
      <c r="B450" s="8" t="n"/>
      <c r="C450" s="8" t="n"/>
      <c r="D450" s="12" t="n"/>
      <c r="E450" s="12" t="n"/>
      <c r="F450" s="9">
        <f>IF($B450="","",SUMIFS($D$2:$D450,$B$2:$B450,$B450)-SUMIFS($E$2:$E450,$B$2:$B450,$B450))</f>
        <v/>
      </c>
      <c r="G450" s="13">
        <f>IF(AND($B450&lt;&gt;"",$B450='Ekstre'!$B$3),COUNTIF($B$2:$B450,'Ekstre'!$B$3),"")</f>
        <v/>
      </c>
    </row>
    <row r="451">
      <c r="A451" s="11" t="n"/>
      <c r="B451" s="8" t="n"/>
      <c r="C451" s="8" t="n"/>
      <c r="D451" s="12" t="n"/>
      <c r="E451" s="12" t="n"/>
      <c r="F451" s="9">
        <f>IF($B451="","",SUMIFS($D$2:$D451,$B$2:$B451,$B451)-SUMIFS($E$2:$E451,$B$2:$B451,$B451))</f>
        <v/>
      </c>
      <c r="G451" s="13">
        <f>IF(AND($B451&lt;&gt;"",$B451='Ekstre'!$B$3),COUNTIF($B$2:$B451,'Ekstre'!$B$3),"")</f>
        <v/>
      </c>
    </row>
    <row r="452">
      <c r="A452" s="11" t="n"/>
      <c r="B452" s="8" t="n"/>
      <c r="C452" s="8" t="n"/>
      <c r="D452" s="12" t="n"/>
      <c r="E452" s="12" t="n"/>
      <c r="F452" s="9">
        <f>IF($B452="","",SUMIFS($D$2:$D452,$B$2:$B452,$B452)-SUMIFS($E$2:$E452,$B$2:$B452,$B452))</f>
        <v/>
      </c>
      <c r="G452" s="13">
        <f>IF(AND($B452&lt;&gt;"",$B452='Ekstre'!$B$3),COUNTIF($B$2:$B452,'Ekstre'!$B$3),"")</f>
        <v/>
      </c>
    </row>
    <row r="453">
      <c r="A453" s="11" t="n"/>
      <c r="B453" s="8" t="n"/>
      <c r="C453" s="8" t="n"/>
      <c r="D453" s="12" t="n"/>
      <c r="E453" s="12" t="n"/>
      <c r="F453" s="9">
        <f>IF($B453="","",SUMIFS($D$2:$D453,$B$2:$B453,$B453)-SUMIFS($E$2:$E453,$B$2:$B453,$B453))</f>
        <v/>
      </c>
      <c r="G453" s="13">
        <f>IF(AND($B453&lt;&gt;"",$B453='Ekstre'!$B$3),COUNTIF($B$2:$B453,'Ekstre'!$B$3),"")</f>
        <v/>
      </c>
    </row>
    <row r="454">
      <c r="A454" s="11" t="n"/>
      <c r="B454" s="8" t="n"/>
      <c r="C454" s="8" t="n"/>
      <c r="D454" s="12" t="n"/>
      <c r="E454" s="12" t="n"/>
      <c r="F454" s="9">
        <f>IF($B454="","",SUMIFS($D$2:$D454,$B$2:$B454,$B454)-SUMIFS($E$2:$E454,$B$2:$B454,$B454))</f>
        <v/>
      </c>
      <c r="G454" s="13">
        <f>IF(AND($B454&lt;&gt;"",$B454='Ekstre'!$B$3),COUNTIF($B$2:$B454,'Ekstre'!$B$3),"")</f>
        <v/>
      </c>
    </row>
    <row r="455">
      <c r="A455" s="11" t="n"/>
      <c r="B455" s="8" t="n"/>
      <c r="C455" s="8" t="n"/>
      <c r="D455" s="12" t="n"/>
      <c r="E455" s="12" t="n"/>
      <c r="F455" s="9">
        <f>IF($B455="","",SUMIFS($D$2:$D455,$B$2:$B455,$B455)-SUMIFS($E$2:$E455,$B$2:$B455,$B455))</f>
        <v/>
      </c>
      <c r="G455" s="13">
        <f>IF(AND($B455&lt;&gt;"",$B455='Ekstre'!$B$3),COUNTIF($B$2:$B455,'Ekstre'!$B$3),"")</f>
        <v/>
      </c>
    </row>
    <row r="456">
      <c r="A456" s="11" t="n"/>
      <c r="B456" s="8" t="n"/>
      <c r="C456" s="8" t="n"/>
      <c r="D456" s="12" t="n"/>
      <c r="E456" s="12" t="n"/>
      <c r="F456" s="9">
        <f>IF($B456="","",SUMIFS($D$2:$D456,$B$2:$B456,$B456)-SUMIFS($E$2:$E456,$B$2:$B456,$B456))</f>
        <v/>
      </c>
      <c r="G456" s="13">
        <f>IF(AND($B456&lt;&gt;"",$B456='Ekstre'!$B$3),COUNTIF($B$2:$B456,'Ekstre'!$B$3),"")</f>
        <v/>
      </c>
    </row>
    <row r="457">
      <c r="A457" s="11" t="n"/>
      <c r="B457" s="8" t="n"/>
      <c r="C457" s="8" t="n"/>
      <c r="D457" s="12" t="n"/>
      <c r="E457" s="12" t="n"/>
      <c r="F457" s="9">
        <f>IF($B457="","",SUMIFS($D$2:$D457,$B$2:$B457,$B457)-SUMIFS($E$2:$E457,$B$2:$B457,$B457))</f>
        <v/>
      </c>
      <c r="G457" s="13">
        <f>IF(AND($B457&lt;&gt;"",$B457='Ekstre'!$B$3),COUNTIF($B$2:$B457,'Ekstre'!$B$3),"")</f>
        <v/>
      </c>
    </row>
    <row r="458">
      <c r="A458" s="11" t="n"/>
      <c r="B458" s="8" t="n"/>
      <c r="C458" s="8" t="n"/>
      <c r="D458" s="12" t="n"/>
      <c r="E458" s="12" t="n"/>
      <c r="F458" s="9">
        <f>IF($B458="","",SUMIFS($D$2:$D458,$B$2:$B458,$B458)-SUMIFS($E$2:$E458,$B$2:$B458,$B458))</f>
        <v/>
      </c>
      <c r="G458" s="13">
        <f>IF(AND($B458&lt;&gt;"",$B458='Ekstre'!$B$3),COUNTIF($B$2:$B458,'Ekstre'!$B$3),"")</f>
        <v/>
      </c>
    </row>
    <row r="459">
      <c r="A459" s="11" t="n"/>
      <c r="B459" s="8" t="n"/>
      <c r="C459" s="8" t="n"/>
      <c r="D459" s="12" t="n"/>
      <c r="E459" s="12" t="n"/>
      <c r="F459" s="9">
        <f>IF($B459="","",SUMIFS($D$2:$D459,$B$2:$B459,$B459)-SUMIFS($E$2:$E459,$B$2:$B459,$B459))</f>
        <v/>
      </c>
      <c r="G459" s="13">
        <f>IF(AND($B459&lt;&gt;"",$B459='Ekstre'!$B$3),COUNTIF($B$2:$B459,'Ekstre'!$B$3),"")</f>
        <v/>
      </c>
    </row>
    <row r="460">
      <c r="A460" s="11" t="n"/>
      <c r="B460" s="8" t="n"/>
      <c r="C460" s="8" t="n"/>
      <c r="D460" s="12" t="n"/>
      <c r="E460" s="12" t="n"/>
      <c r="F460" s="9">
        <f>IF($B460="","",SUMIFS($D$2:$D460,$B$2:$B460,$B460)-SUMIFS($E$2:$E460,$B$2:$B460,$B460))</f>
        <v/>
      </c>
      <c r="G460" s="13">
        <f>IF(AND($B460&lt;&gt;"",$B460='Ekstre'!$B$3),COUNTIF($B$2:$B460,'Ekstre'!$B$3),"")</f>
        <v/>
      </c>
    </row>
    <row r="461">
      <c r="A461" s="11" t="n"/>
      <c r="B461" s="8" t="n"/>
      <c r="C461" s="8" t="n"/>
      <c r="D461" s="12" t="n"/>
      <c r="E461" s="12" t="n"/>
      <c r="F461" s="9">
        <f>IF($B461="","",SUMIFS($D$2:$D461,$B$2:$B461,$B461)-SUMIFS($E$2:$E461,$B$2:$B461,$B461))</f>
        <v/>
      </c>
      <c r="G461" s="13">
        <f>IF(AND($B461&lt;&gt;"",$B461='Ekstre'!$B$3),COUNTIF($B$2:$B461,'Ekstre'!$B$3),"")</f>
        <v/>
      </c>
    </row>
    <row r="462">
      <c r="A462" s="11" t="n"/>
      <c r="B462" s="8" t="n"/>
      <c r="C462" s="8" t="n"/>
      <c r="D462" s="12" t="n"/>
      <c r="E462" s="12" t="n"/>
      <c r="F462" s="9">
        <f>IF($B462="","",SUMIFS($D$2:$D462,$B$2:$B462,$B462)-SUMIFS($E$2:$E462,$B$2:$B462,$B462))</f>
        <v/>
      </c>
      <c r="G462" s="13">
        <f>IF(AND($B462&lt;&gt;"",$B462='Ekstre'!$B$3),COUNTIF($B$2:$B462,'Ekstre'!$B$3),"")</f>
        <v/>
      </c>
    </row>
    <row r="463">
      <c r="A463" s="11" t="n"/>
      <c r="B463" s="8" t="n"/>
      <c r="C463" s="8" t="n"/>
      <c r="D463" s="12" t="n"/>
      <c r="E463" s="12" t="n"/>
      <c r="F463" s="9">
        <f>IF($B463="","",SUMIFS($D$2:$D463,$B$2:$B463,$B463)-SUMIFS($E$2:$E463,$B$2:$B463,$B463))</f>
        <v/>
      </c>
      <c r="G463" s="13">
        <f>IF(AND($B463&lt;&gt;"",$B463='Ekstre'!$B$3),COUNTIF($B$2:$B463,'Ekstre'!$B$3),"")</f>
        <v/>
      </c>
    </row>
    <row r="464">
      <c r="A464" s="11" t="n"/>
      <c r="B464" s="8" t="n"/>
      <c r="C464" s="8" t="n"/>
      <c r="D464" s="12" t="n"/>
      <c r="E464" s="12" t="n"/>
      <c r="F464" s="9">
        <f>IF($B464="","",SUMIFS($D$2:$D464,$B$2:$B464,$B464)-SUMIFS($E$2:$E464,$B$2:$B464,$B464))</f>
        <v/>
      </c>
      <c r="G464" s="13">
        <f>IF(AND($B464&lt;&gt;"",$B464='Ekstre'!$B$3),COUNTIF($B$2:$B464,'Ekstre'!$B$3),"")</f>
        <v/>
      </c>
    </row>
    <row r="465">
      <c r="A465" s="11" t="n"/>
      <c r="B465" s="8" t="n"/>
      <c r="C465" s="8" t="n"/>
      <c r="D465" s="12" t="n"/>
      <c r="E465" s="12" t="n"/>
      <c r="F465" s="9">
        <f>IF($B465="","",SUMIFS($D$2:$D465,$B$2:$B465,$B465)-SUMIFS($E$2:$E465,$B$2:$B465,$B465))</f>
        <v/>
      </c>
      <c r="G465" s="13">
        <f>IF(AND($B465&lt;&gt;"",$B465='Ekstre'!$B$3),COUNTIF($B$2:$B465,'Ekstre'!$B$3),"")</f>
        <v/>
      </c>
    </row>
    <row r="466">
      <c r="A466" s="11" t="n"/>
      <c r="B466" s="8" t="n"/>
      <c r="C466" s="8" t="n"/>
      <c r="D466" s="12" t="n"/>
      <c r="E466" s="12" t="n"/>
      <c r="F466" s="9">
        <f>IF($B466="","",SUMIFS($D$2:$D466,$B$2:$B466,$B466)-SUMIFS($E$2:$E466,$B$2:$B466,$B466))</f>
        <v/>
      </c>
      <c r="G466" s="13">
        <f>IF(AND($B466&lt;&gt;"",$B466='Ekstre'!$B$3),COUNTIF($B$2:$B466,'Ekstre'!$B$3),"")</f>
        <v/>
      </c>
    </row>
    <row r="467">
      <c r="A467" s="11" t="n"/>
      <c r="B467" s="8" t="n"/>
      <c r="C467" s="8" t="n"/>
      <c r="D467" s="12" t="n"/>
      <c r="E467" s="12" t="n"/>
      <c r="F467" s="9">
        <f>IF($B467="","",SUMIFS($D$2:$D467,$B$2:$B467,$B467)-SUMIFS($E$2:$E467,$B$2:$B467,$B467))</f>
        <v/>
      </c>
      <c r="G467" s="13">
        <f>IF(AND($B467&lt;&gt;"",$B467='Ekstre'!$B$3),COUNTIF($B$2:$B467,'Ekstre'!$B$3),"")</f>
        <v/>
      </c>
    </row>
    <row r="468">
      <c r="A468" s="11" t="n"/>
      <c r="B468" s="8" t="n"/>
      <c r="C468" s="8" t="n"/>
      <c r="D468" s="12" t="n"/>
      <c r="E468" s="12" t="n"/>
      <c r="F468" s="9">
        <f>IF($B468="","",SUMIFS($D$2:$D468,$B$2:$B468,$B468)-SUMIFS($E$2:$E468,$B$2:$B468,$B468))</f>
        <v/>
      </c>
      <c r="G468" s="13">
        <f>IF(AND($B468&lt;&gt;"",$B468='Ekstre'!$B$3),COUNTIF($B$2:$B468,'Ekstre'!$B$3),"")</f>
        <v/>
      </c>
    </row>
    <row r="469">
      <c r="A469" s="11" t="n"/>
      <c r="B469" s="8" t="n"/>
      <c r="C469" s="8" t="n"/>
      <c r="D469" s="12" t="n"/>
      <c r="E469" s="12" t="n"/>
      <c r="F469" s="9">
        <f>IF($B469="","",SUMIFS($D$2:$D469,$B$2:$B469,$B469)-SUMIFS($E$2:$E469,$B$2:$B469,$B469))</f>
        <v/>
      </c>
      <c r="G469" s="13">
        <f>IF(AND($B469&lt;&gt;"",$B469='Ekstre'!$B$3),COUNTIF($B$2:$B469,'Ekstre'!$B$3),"")</f>
        <v/>
      </c>
    </row>
    <row r="470">
      <c r="A470" s="11" t="n"/>
      <c r="B470" s="8" t="n"/>
      <c r="C470" s="8" t="n"/>
      <c r="D470" s="12" t="n"/>
      <c r="E470" s="12" t="n"/>
      <c r="F470" s="9">
        <f>IF($B470="","",SUMIFS($D$2:$D470,$B$2:$B470,$B470)-SUMIFS($E$2:$E470,$B$2:$B470,$B470))</f>
        <v/>
      </c>
      <c r="G470" s="13">
        <f>IF(AND($B470&lt;&gt;"",$B470='Ekstre'!$B$3),COUNTIF($B$2:$B470,'Ekstre'!$B$3),"")</f>
        <v/>
      </c>
    </row>
    <row r="471">
      <c r="A471" s="11" t="n"/>
      <c r="B471" s="8" t="n"/>
      <c r="C471" s="8" t="n"/>
      <c r="D471" s="12" t="n"/>
      <c r="E471" s="12" t="n"/>
      <c r="F471" s="9">
        <f>IF($B471="","",SUMIFS($D$2:$D471,$B$2:$B471,$B471)-SUMIFS($E$2:$E471,$B$2:$B471,$B471))</f>
        <v/>
      </c>
      <c r="G471" s="13">
        <f>IF(AND($B471&lt;&gt;"",$B471='Ekstre'!$B$3),COUNTIF($B$2:$B471,'Ekstre'!$B$3),"")</f>
        <v/>
      </c>
    </row>
    <row r="472">
      <c r="A472" s="11" t="n"/>
      <c r="B472" s="8" t="n"/>
      <c r="C472" s="8" t="n"/>
      <c r="D472" s="12" t="n"/>
      <c r="E472" s="12" t="n"/>
      <c r="F472" s="9">
        <f>IF($B472="","",SUMIFS($D$2:$D472,$B$2:$B472,$B472)-SUMIFS($E$2:$E472,$B$2:$B472,$B472))</f>
        <v/>
      </c>
      <c r="G472" s="13">
        <f>IF(AND($B472&lt;&gt;"",$B472='Ekstre'!$B$3),COUNTIF($B$2:$B472,'Ekstre'!$B$3),"")</f>
        <v/>
      </c>
    </row>
    <row r="473">
      <c r="A473" s="11" t="n"/>
      <c r="B473" s="8" t="n"/>
      <c r="C473" s="8" t="n"/>
      <c r="D473" s="12" t="n"/>
      <c r="E473" s="12" t="n"/>
      <c r="F473" s="9">
        <f>IF($B473="","",SUMIFS($D$2:$D473,$B$2:$B473,$B473)-SUMIFS($E$2:$E473,$B$2:$B473,$B473))</f>
        <v/>
      </c>
      <c r="G473" s="13">
        <f>IF(AND($B473&lt;&gt;"",$B473='Ekstre'!$B$3),COUNTIF($B$2:$B473,'Ekstre'!$B$3),"")</f>
        <v/>
      </c>
    </row>
    <row r="474">
      <c r="A474" s="11" t="n"/>
      <c r="B474" s="8" t="n"/>
      <c r="C474" s="8" t="n"/>
      <c r="D474" s="12" t="n"/>
      <c r="E474" s="12" t="n"/>
      <c r="F474" s="9">
        <f>IF($B474="","",SUMIFS($D$2:$D474,$B$2:$B474,$B474)-SUMIFS($E$2:$E474,$B$2:$B474,$B474))</f>
        <v/>
      </c>
      <c r="G474" s="13">
        <f>IF(AND($B474&lt;&gt;"",$B474='Ekstre'!$B$3),COUNTIF($B$2:$B474,'Ekstre'!$B$3),"")</f>
        <v/>
      </c>
    </row>
    <row r="475">
      <c r="A475" s="11" t="n"/>
      <c r="B475" s="8" t="n"/>
      <c r="C475" s="8" t="n"/>
      <c r="D475" s="12" t="n"/>
      <c r="E475" s="12" t="n"/>
      <c r="F475" s="9">
        <f>IF($B475="","",SUMIFS($D$2:$D475,$B$2:$B475,$B475)-SUMIFS($E$2:$E475,$B$2:$B475,$B475))</f>
        <v/>
      </c>
      <c r="G475" s="13">
        <f>IF(AND($B475&lt;&gt;"",$B475='Ekstre'!$B$3),COUNTIF($B$2:$B475,'Ekstre'!$B$3),"")</f>
        <v/>
      </c>
    </row>
    <row r="476">
      <c r="A476" s="11" t="n"/>
      <c r="B476" s="8" t="n"/>
      <c r="C476" s="8" t="n"/>
      <c r="D476" s="12" t="n"/>
      <c r="E476" s="12" t="n"/>
      <c r="F476" s="9">
        <f>IF($B476="","",SUMIFS($D$2:$D476,$B$2:$B476,$B476)-SUMIFS($E$2:$E476,$B$2:$B476,$B476))</f>
        <v/>
      </c>
      <c r="G476" s="13">
        <f>IF(AND($B476&lt;&gt;"",$B476='Ekstre'!$B$3),COUNTIF($B$2:$B476,'Ekstre'!$B$3),"")</f>
        <v/>
      </c>
    </row>
    <row r="477">
      <c r="A477" s="11" t="n"/>
      <c r="B477" s="8" t="n"/>
      <c r="C477" s="8" t="n"/>
      <c r="D477" s="12" t="n"/>
      <c r="E477" s="12" t="n"/>
      <c r="F477" s="9">
        <f>IF($B477="","",SUMIFS($D$2:$D477,$B$2:$B477,$B477)-SUMIFS($E$2:$E477,$B$2:$B477,$B477))</f>
        <v/>
      </c>
      <c r="G477" s="13">
        <f>IF(AND($B477&lt;&gt;"",$B477='Ekstre'!$B$3),COUNTIF($B$2:$B477,'Ekstre'!$B$3),"")</f>
        <v/>
      </c>
    </row>
    <row r="478">
      <c r="A478" s="11" t="n"/>
      <c r="B478" s="8" t="n"/>
      <c r="C478" s="8" t="n"/>
      <c r="D478" s="12" t="n"/>
      <c r="E478" s="12" t="n"/>
      <c r="F478" s="9">
        <f>IF($B478="","",SUMIFS($D$2:$D478,$B$2:$B478,$B478)-SUMIFS($E$2:$E478,$B$2:$B478,$B478))</f>
        <v/>
      </c>
      <c r="G478" s="13">
        <f>IF(AND($B478&lt;&gt;"",$B478='Ekstre'!$B$3),COUNTIF($B$2:$B478,'Ekstre'!$B$3),"")</f>
        <v/>
      </c>
    </row>
    <row r="479">
      <c r="A479" s="11" t="n"/>
      <c r="B479" s="8" t="n"/>
      <c r="C479" s="8" t="n"/>
      <c r="D479" s="12" t="n"/>
      <c r="E479" s="12" t="n"/>
      <c r="F479" s="9">
        <f>IF($B479="","",SUMIFS($D$2:$D479,$B$2:$B479,$B479)-SUMIFS($E$2:$E479,$B$2:$B479,$B479))</f>
        <v/>
      </c>
      <c r="G479" s="13">
        <f>IF(AND($B479&lt;&gt;"",$B479='Ekstre'!$B$3),COUNTIF($B$2:$B479,'Ekstre'!$B$3),"")</f>
        <v/>
      </c>
    </row>
    <row r="480">
      <c r="A480" s="11" t="n"/>
      <c r="B480" s="8" t="n"/>
      <c r="C480" s="8" t="n"/>
      <c r="D480" s="12" t="n"/>
      <c r="E480" s="12" t="n"/>
      <c r="F480" s="9">
        <f>IF($B480="","",SUMIFS($D$2:$D480,$B$2:$B480,$B480)-SUMIFS($E$2:$E480,$B$2:$B480,$B480))</f>
        <v/>
      </c>
      <c r="G480" s="13">
        <f>IF(AND($B480&lt;&gt;"",$B480='Ekstre'!$B$3),COUNTIF($B$2:$B480,'Ekstre'!$B$3),"")</f>
        <v/>
      </c>
    </row>
    <row r="481">
      <c r="A481" s="11" t="n"/>
      <c r="B481" s="8" t="n"/>
      <c r="C481" s="8" t="n"/>
      <c r="D481" s="12" t="n"/>
      <c r="E481" s="12" t="n"/>
      <c r="F481" s="9">
        <f>IF($B481="","",SUMIFS($D$2:$D481,$B$2:$B481,$B481)-SUMIFS($E$2:$E481,$B$2:$B481,$B481))</f>
        <v/>
      </c>
      <c r="G481" s="13">
        <f>IF(AND($B481&lt;&gt;"",$B481='Ekstre'!$B$3),COUNTIF($B$2:$B481,'Ekstre'!$B$3),"")</f>
        <v/>
      </c>
    </row>
    <row r="482">
      <c r="A482" s="11" t="n"/>
      <c r="B482" s="8" t="n"/>
      <c r="C482" s="8" t="n"/>
      <c r="D482" s="12" t="n"/>
      <c r="E482" s="12" t="n"/>
      <c r="F482" s="9">
        <f>IF($B482="","",SUMIFS($D$2:$D482,$B$2:$B482,$B482)-SUMIFS($E$2:$E482,$B$2:$B482,$B482))</f>
        <v/>
      </c>
      <c r="G482" s="13">
        <f>IF(AND($B482&lt;&gt;"",$B482='Ekstre'!$B$3),COUNTIF($B$2:$B482,'Ekstre'!$B$3),"")</f>
        <v/>
      </c>
    </row>
    <row r="483">
      <c r="A483" s="11" t="n"/>
      <c r="B483" s="8" t="n"/>
      <c r="C483" s="8" t="n"/>
      <c r="D483" s="12" t="n"/>
      <c r="E483" s="12" t="n"/>
      <c r="F483" s="9">
        <f>IF($B483="","",SUMIFS($D$2:$D483,$B$2:$B483,$B483)-SUMIFS($E$2:$E483,$B$2:$B483,$B483))</f>
        <v/>
      </c>
      <c r="G483" s="13">
        <f>IF(AND($B483&lt;&gt;"",$B483='Ekstre'!$B$3),COUNTIF($B$2:$B483,'Ekstre'!$B$3),"")</f>
        <v/>
      </c>
    </row>
    <row r="484">
      <c r="A484" s="11" t="n"/>
      <c r="B484" s="8" t="n"/>
      <c r="C484" s="8" t="n"/>
      <c r="D484" s="12" t="n"/>
      <c r="E484" s="12" t="n"/>
      <c r="F484" s="9">
        <f>IF($B484="","",SUMIFS($D$2:$D484,$B$2:$B484,$B484)-SUMIFS($E$2:$E484,$B$2:$B484,$B484))</f>
        <v/>
      </c>
      <c r="G484" s="13">
        <f>IF(AND($B484&lt;&gt;"",$B484='Ekstre'!$B$3),COUNTIF($B$2:$B484,'Ekstre'!$B$3),"")</f>
        <v/>
      </c>
    </row>
    <row r="485">
      <c r="A485" s="11" t="n"/>
      <c r="B485" s="8" t="n"/>
      <c r="C485" s="8" t="n"/>
      <c r="D485" s="12" t="n"/>
      <c r="E485" s="12" t="n"/>
      <c r="F485" s="9">
        <f>IF($B485="","",SUMIFS($D$2:$D485,$B$2:$B485,$B485)-SUMIFS($E$2:$E485,$B$2:$B485,$B485))</f>
        <v/>
      </c>
      <c r="G485" s="13">
        <f>IF(AND($B485&lt;&gt;"",$B485='Ekstre'!$B$3),COUNTIF($B$2:$B485,'Ekstre'!$B$3),"")</f>
        <v/>
      </c>
    </row>
    <row r="486">
      <c r="A486" s="11" t="n"/>
      <c r="B486" s="8" t="n"/>
      <c r="C486" s="8" t="n"/>
      <c r="D486" s="12" t="n"/>
      <c r="E486" s="12" t="n"/>
      <c r="F486" s="9">
        <f>IF($B486="","",SUMIFS($D$2:$D486,$B$2:$B486,$B486)-SUMIFS($E$2:$E486,$B$2:$B486,$B486))</f>
        <v/>
      </c>
      <c r="G486" s="13">
        <f>IF(AND($B486&lt;&gt;"",$B486='Ekstre'!$B$3),COUNTIF($B$2:$B486,'Ekstre'!$B$3),"")</f>
        <v/>
      </c>
    </row>
    <row r="487">
      <c r="A487" s="11" t="n"/>
      <c r="B487" s="8" t="n"/>
      <c r="C487" s="8" t="n"/>
      <c r="D487" s="12" t="n"/>
      <c r="E487" s="12" t="n"/>
      <c r="F487" s="9">
        <f>IF($B487="","",SUMIFS($D$2:$D487,$B$2:$B487,$B487)-SUMIFS($E$2:$E487,$B$2:$B487,$B487))</f>
        <v/>
      </c>
      <c r="G487" s="13">
        <f>IF(AND($B487&lt;&gt;"",$B487='Ekstre'!$B$3),COUNTIF($B$2:$B487,'Ekstre'!$B$3),"")</f>
        <v/>
      </c>
    </row>
    <row r="488">
      <c r="A488" s="11" t="n"/>
      <c r="B488" s="8" t="n"/>
      <c r="C488" s="8" t="n"/>
      <c r="D488" s="12" t="n"/>
      <c r="E488" s="12" t="n"/>
      <c r="F488" s="9">
        <f>IF($B488="","",SUMIFS($D$2:$D488,$B$2:$B488,$B488)-SUMIFS($E$2:$E488,$B$2:$B488,$B488))</f>
        <v/>
      </c>
      <c r="G488" s="13">
        <f>IF(AND($B488&lt;&gt;"",$B488='Ekstre'!$B$3),COUNTIF($B$2:$B488,'Ekstre'!$B$3),"")</f>
        <v/>
      </c>
    </row>
    <row r="489">
      <c r="A489" s="11" t="n"/>
      <c r="B489" s="8" t="n"/>
      <c r="C489" s="8" t="n"/>
      <c r="D489" s="12" t="n"/>
      <c r="E489" s="12" t="n"/>
      <c r="F489" s="9">
        <f>IF($B489="","",SUMIFS($D$2:$D489,$B$2:$B489,$B489)-SUMIFS($E$2:$E489,$B$2:$B489,$B489))</f>
        <v/>
      </c>
      <c r="G489" s="13">
        <f>IF(AND($B489&lt;&gt;"",$B489='Ekstre'!$B$3),COUNTIF($B$2:$B489,'Ekstre'!$B$3),"")</f>
        <v/>
      </c>
    </row>
    <row r="490">
      <c r="A490" s="11" t="n"/>
      <c r="B490" s="8" t="n"/>
      <c r="C490" s="8" t="n"/>
      <c r="D490" s="12" t="n"/>
      <c r="E490" s="12" t="n"/>
      <c r="F490" s="9">
        <f>IF($B490="","",SUMIFS($D$2:$D490,$B$2:$B490,$B490)-SUMIFS($E$2:$E490,$B$2:$B490,$B490))</f>
        <v/>
      </c>
      <c r="G490" s="13">
        <f>IF(AND($B490&lt;&gt;"",$B490='Ekstre'!$B$3),COUNTIF($B$2:$B490,'Ekstre'!$B$3),"")</f>
        <v/>
      </c>
    </row>
    <row r="491">
      <c r="A491" s="11" t="n"/>
      <c r="B491" s="8" t="n"/>
      <c r="C491" s="8" t="n"/>
      <c r="D491" s="12" t="n"/>
      <c r="E491" s="12" t="n"/>
      <c r="F491" s="9">
        <f>IF($B491="","",SUMIFS($D$2:$D491,$B$2:$B491,$B491)-SUMIFS($E$2:$E491,$B$2:$B491,$B491))</f>
        <v/>
      </c>
      <c r="G491" s="13">
        <f>IF(AND($B491&lt;&gt;"",$B491='Ekstre'!$B$3),COUNTIF($B$2:$B491,'Ekstre'!$B$3),"")</f>
        <v/>
      </c>
    </row>
    <row r="492">
      <c r="A492" s="11" t="n"/>
      <c r="B492" s="8" t="n"/>
      <c r="C492" s="8" t="n"/>
      <c r="D492" s="12" t="n"/>
      <c r="E492" s="12" t="n"/>
      <c r="F492" s="9">
        <f>IF($B492="","",SUMIFS($D$2:$D492,$B$2:$B492,$B492)-SUMIFS($E$2:$E492,$B$2:$B492,$B492))</f>
        <v/>
      </c>
      <c r="G492" s="13">
        <f>IF(AND($B492&lt;&gt;"",$B492='Ekstre'!$B$3),COUNTIF($B$2:$B492,'Ekstre'!$B$3),"")</f>
        <v/>
      </c>
    </row>
    <row r="493">
      <c r="A493" s="11" t="n"/>
      <c r="B493" s="8" t="n"/>
      <c r="C493" s="8" t="n"/>
      <c r="D493" s="12" t="n"/>
      <c r="E493" s="12" t="n"/>
      <c r="F493" s="9">
        <f>IF($B493="","",SUMIFS($D$2:$D493,$B$2:$B493,$B493)-SUMIFS($E$2:$E493,$B$2:$B493,$B493))</f>
        <v/>
      </c>
      <c r="G493" s="13">
        <f>IF(AND($B493&lt;&gt;"",$B493='Ekstre'!$B$3),COUNTIF($B$2:$B493,'Ekstre'!$B$3),"")</f>
        <v/>
      </c>
    </row>
    <row r="494">
      <c r="A494" s="11" t="n"/>
      <c r="B494" s="8" t="n"/>
      <c r="C494" s="8" t="n"/>
      <c r="D494" s="12" t="n"/>
      <c r="E494" s="12" t="n"/>
      <c r="F494" s="9">
        <f>IF($B494="","",SUMIFS($D$2:$D494,$B$2:$B494,$B494)-SUMIFS($E$2:$E494,$B$2:$B494,$B494))</f>
        <v/>
      </c>
      <c r="G494" s="13">
        <f>IF(AND($B494&lt;&gt;"",$B494='Ekstre'!$B$3),COUNTIF($B$2:$B494,'Ekstre'!$B$3),"")</f>
        <v/>
      </c>
    </row>
    <row r="495">
      <c r="A495" s="11" t="n"/>
      <c r="B495" s="8" t="n"/>
      <c r="C495" s="8" t="n"/>
      <c r="D495" s="12" t="n"/>
      <c r="E495" s="12" t="n"/>
      <c r="F495" s="9">
        <f>IF($B495="","",SUMIFS($D$2:$D495,$B$2:$B495,$B495)-SUMIFS($E$2:$E495,$B$2:$B495,$B495))</f>
        <v/>
      </c>
      <c r="G495" s="13">
        <f>IF(AND($B495&lt;&gt;"",$B495='Ekstre'!$B$3),COUNTIF($B$2:$B495,'Ekstre'!$B$3),"")</f>
        <v/>
      </c>
    </row>
    <row r="496">
      <c r="A496" s="11" t="n"/>
      <c r="B496" s="8" t="n"/>
      <c r="C496" s="8" t="n"/>
      <c r="D496" s="12" t="n"/>
      <c r="E496" s="12" t="n"/>
      <c r="F496" s="9">
        <f>IF($B496="","",SUMIFS($D$2:$D496,$B$2:$B496,$B496)-SUMIFS($E$2:$E496,$B$2:$B496,$B496))</f>
        <v/>
      </c>
      <c r="G496" s="13">
        <f>IF(AND($B496&lt;&gt;"",$B496='Ekstre'!$B$3),COUNTIF($B$2:$B496,'Ekstre'!$B$3),"")</f>
        <v/>
      </c>
    </row>
    <row r="497">
      <c r="A497" s="11" t="n"/>
      <c r="B497" s="8" t="n"/>
      <c r="C497" s="8" t="n"/>
      <c r="D497" s="12" t="n"/>
      <c r="E497" s="12" t="n"/>
      <c r="F497" s="9">
        <f>IF($B497="","",SUMIFS($D$2:$D497,$B$2:$B497,$B497)-SUMIFS($E$2:$E497,$B$2:$B497,$B497))</f>
        <v/>
      </c>
      <c r="G497" s="13">
        <f>IF(AND($B497&lt;&gt;"",$B497='Ekstre'!$B$3),COUNTIF($B$2:$B497,'Ekstre'!$B$3),"")</f>
        <v/>
      </c>
    </row>
    <row r="498">
      <c r="A498" s="11" t="n"/>
      <c r="B498" s="8" t="n"/>
      <c r="C498" s="8" t="n"/>
      <c r="D498" s="12" t="n"/>
      <c r="E498" s="12" t="n"/>
      <c r="F498" s="9">
        <f>IF($B498="","",SUMIFS($D$2:$D498,$B$2:$B498,$B498)-SUMIFS($E$2:$E498,$B$2:$B498,$B498))</f>
        <v/>
      </c>
      <c r="G498" s="13">
        <f>IF(AND($B498&lt;&gt;"",$B498='Ekstre'!$B$3),COUNTIF($B$2:$B498,'Ekstre'!$B$3),"")</f>
        <v/>
      </c>
    </row>
    <row r="499">
      <c r="A499" s="11" t="n"/>
      <c r="B499" s="8" t="n"/>
      <c r="C499" s="8" t="n"/>
      <c r="D499" s="12" t="n"/>
      <c r="E499" s="12" t="n"/>
      <c r="F499" s="9">
        <f>IF($B499="","",SUMIFS($D$2:$D499,$B$2:$B499,$B499)-SUMIFS($E$2:$E499,$B$2:$B499,$B499))</f>
        <v/>
      </c>
      <c r="G499" s="13">
        <f>IF(AND($B499&lt;&gt;"",$B499='Ekstre'!$B$3),COUNTIF($B$2:$B499,'Ekstre'!$B$3),"")</f>
        <v/>
      </c>
    </row>
    <row r="500">
      <c r="A500" s="11" t="n"/>
      <c r="B500" s="8" t="n"/>
      <c r="C500" s="8" t="n"/>
      <c r="D500" s="12" t="n"/>
      <c r="E500" s="12" t="n"/>
      <c r="F500" s="9">
        <f>IF($B500="","",SUMIFS($D$2:$D500,$B$2:$B500,$B500)-SUMIFS($E$2:$E500,$B$2:$B500,$B500))</f>
        <v/>
      </c>
      <c r="G500" s="13">
        <f>IF(AND($B500&lt;&gt;"",$B500='Ekstre'!$B$3),COUNTIF($B$2:$B500,'Ekstre'!$B$3),"")</f>
        <v/>
      </c>
    </row>
    <row r="501">
      <c r="A501" s="11" t="n"/>
      <c r="B501" s="8" t="n"/>
      <c r="C501" s="8" t="n"/>
      <c r="D501" s="12" t="n"/>
      <c r="E501" s="12" t="n"/>
      <c r="F501" s="9">
        <f>IF($B501="","",SUMIFS($D$2:$D501,$B$2:$B501,$B501)-SUMIFS($E$2:$E501,$B$2:$B501,$B501))</f>
        <v/>
      </c>
      <c r="G501" s="13">
        <f>IF(AND($B501&lt;&gt;"",$B501='Ekstre'!$B$3),COUNTIF($B$2:$B501,'Ekstre'!$B$3),"")</f>
        <v/>
      </c>
    </row>
    <row r="502">
      <c r="A502" s="11" t="n"/>
      <c r="B502" s="8" t="n"/>
      <c r="C502" s="8" t="n"/>
      <c r="D502" s="12" t="n"/>
      <c r="E502" s="12" t="n"/>
      <c r="F502" s="9">
        <f>IF($B502="","",SUMIFS($D$2:$D502,$B$2:$B502,$B502)-SUMIFS($E$2:$E502,$B$2:$B502,$B502))</f>
        <v/>
      </c>
      <c r="G502" s="13">
        <f>IF(AND($B502&lt;&gt;"",$B502='Ekstre'!$B$3),COUNTIF($B$2:$B502,'Ekstre'!$B$3),"")</f>
        <v/>
      </c>
    </row>
    <row r="503">
      <c r="A503" s="11" t="n"/>
      <c r="B503" s="8" t="n"/>
      <c r="C503" s="8" t="n"/>
      <c r="D503" s="12" t="n"/>
      <c r="E503" s="12" t="n"/>
      <c r="F503" s="9">
        <f>IF($B503="","",SUMIFS($D$2:$D503,$B$2:$B503,$B503)-SUMIFS($E$2:$E503,$B$2:$B503,$B503))</f>
        <v/>
      </c>
      <c r="G503" s="13">
        <f>IF(AND($B503&lt;&gt;"",$B503='Ekstre'!$B$3),COUNTIF($B$2:$B503,'Ekstre'!$B$3),"")</f>
        <v/>
      </c>
    </row>
    <row r="504">
      <c r="A504" s="11" t="n"/>
      <c r="B504" s="8" t="n"/>
      <c r="C504" s="8" t="n"/>
      <c r="D504" s="12" t="n"/>
      <c r="E504" s="12" t="n"/>
      <c r="F504" s="9">
        <f>IF($B504="","",SUMIFS($D$2:$D504,$B$2:$B504,$B504)-SUMIFS($E$2:$E504,$B$2:$B504,$B504))</f>
        <v/>
      </c>
      <c r="G504" s="13">
        <f>IF(AND($B504&lt;&gt;"",$B504='Ekstre'!$B$3),COUNTIF($B$2:$B504,'Ekstre'!$B$3),"")</f>
        <v/>
      </c>
    </row>
    <row r="505">
      <c r="A505" s="11" t="n"/>
      <c r="B505" s="8" t="n"/>
      <c r="C505" s="8" t="n"/>
      <c r="D505" s="12" t="n"/>
      <c r="E505" s="12" t="n"/>
      <c r="F505" s="9">
        <f>IF($B505="","",SUMIFS($D$2:$D505,$B$2:$B505,$B505)-SUMIFS($E$2:$E505,$B$2:$B505,$B505))</f>
        <v/>
      </c>
      <c r="G505" s="13">
        <f>IF(AND($B505&lt;&gt;"",$B505='Ekstre'!$B$3),COUNTIF($B$2:$B505,'Ekstre'!$B$3),"")</f>
        <v/>
      </c>
    </row>
    <row r="506">
      <c r="A506" s="11" t="n"/>
      <c r="B506" s="8" t="n"/>
      <c r="C506" s="8" t="n"/>
      <c r="D506" s="12" t="n"/>
      <c r="E506" s="12" t="n"/>
      <c r="F506" s="9">
        <f>IF($B506="","",SUMIFS($D$2:$D506,$B$2:$B506,$B506)-SUMIFS($E$2:$E506,$B$2:$B506,$B506))</f>
        <v/>
      </c>
      <c r="G506" s="13">
        <f>IF(AND($B506&lt;&gt;"",$B506='Ekstre'!$B$3),COUNTIF($B$2:$B506,'Ekstre'!$B$3),"")</f>
        <v/>
      </c>
    </row>
    <row r="507">
      <c r="A507" s="11" t="n"/>
      <c r="B507" s="8" t="n"/>
      <c r="C507" s="8" t="n"/>
      <c r="D507" s="12" t="n"/>
      <c r="E507" s="12" t="n"/>
      <c r="F507" s="9">
        <f>IF($B507="","",SUMIFS($D$2:$D507,$B$2:$B507,$B507)-SUMIFS($E$2:$E507,$B$2:$B507,$B507))</f>
        <v/>
      </c>
      <c r="G507" s="13">
        <f>IF(AND($B507&lt;&gt;"",$B507='Ekstre'!$B$3),COUNTIF($B$2:$B507,'Ekstre'!$B$3),"")</f>
        <v/>
      </c>
    </row>
    <row r="508">
      <c r="A508" s="11" t="n"/>
      <c r="B508" s="8" t="n"/>
      <c r="C508" s="8" t="n"/>
      <c r="D508" s="12" t="n"/>
      <c r="E508" s="12" t="n"/>
      <c r="F508" s="9">
        <f>IF($B508="","",SUMIFS($D$2:$D508,$B$2:$B508,$B508)-SUMIFS($E$2:$E508,$B$2:$B508,$B508))</f>
        <v/>
      </c>
      <c r="G508" s="13">
        <f>IF(AND($B508&lt;&gt;"",$B508='Ekstre'!$B$3),COUNTIF($B$2:$B508,'Ekstre'!$B$3),"")</f>
        <v/>
      </c>
    </row>
    <row r="509">
      <c r="A509" s="11" t="n"/>
      <c r="B509" s="8" t="n"/>
      <c r="C509" s="8" t="n"/>
      <c r="D509" s="12" t="n"/>
      <c r="E509" s="12" t="n"/>
      <c r="F509" s="9">
        <f>IF($B509="","",SUMIFS($D$2:$D509,$B$2:$B509,$B509)-SUMIFS($E$2:$E509,$B$2:$B509,$B509))</f>
        <v/>
      </c>
      <c r="G509" s="13">
        <f>IF(AND($B509&lt;&gt;"",$B509='Ekstre'!$B$3),COUNTIF($B$2:$B509,'Ekstre'!$B$3),"")</f>
        <v/>
      </c>
    </row>
    <row r="510">
      <c r="A510" s="11" t="n"/>
      <c r="B510" s="8" t="n"/>
      <c r="C510" s="8" t="n"/>
      <c r="D510" s="12" t="n"/>
      <c r="E510" s="12" t="n"/>
      <c r="F510" s="9">
        <f>IF($B510="","",SUMIFS($D$2:$D510,$B$2:$B510,$B510)-SUMIFS($E$2:$E510,$B$2:$B510,$B510))</f>
        <v/>
      </c>
      <c r="G510" s="13">
        <f>IF(AND($B510&lt;&gt;"",$B510='Ekstre'!$B$3),COUNTIF($B$2:$B510,'Ekstre'!$B$3),"")</f>
        <v/>
      </c>
    </row>
    <row r="511">
      <c r="A511" s="11" t="n"/>
      <c r="B511" s="8" t="n"/>
      <c r="C511" s="8" t="n"/>
      <c r="D511" s="12" t="n"/>
      <c r="E511" s="12" t="n"/>
      <c r="F511" s="9">
        <f>IF($B511="","",SUMIFS($D$2:$D511,$B$2:$B511,$B511)-SUMIFS($E$2:$E511,$B$2:$B511,$B511))</f>
        <v/>
      </c>
      <c r="G511" s="13">
        <f>IF(AND($B511&lt;&gt;"",$B511='Ekstre'!$B$3),COUNTIF($B$2:$B511,'Ekstre'!$B$3),"")</f>
        <v/>
      </c>
    </row>
    <row r="512">
      <c r="A512" s="11" t="n"/>
      <c r="B512" s="8" t="n"/>
      <c r="C512" s="8" t="n"/>
      <c r="D512" s="12" t="n"/>
      <c r="E512" s="12" t="n"/>
      <c r="F512" s="9">
        <f>IF($B512="","",SUMIFS($D$2:$D512,$B$2:$B512,$B512)-SUMIFS($E$2:$E512,$B$2:$B512,$B512))</f>
        <v/>
      </c>
      <c r="G512" s="13">
        <f>IF(AND($B512&lt;&gt;"",$B512='Ekstre'!$B$3),COUNTIF($B$2:$B512,'Ekstre'!$B$3),"")</f>
        <v/>
      </c>
    </row>
    <row r="513">
      <c r="A513" s="11" t="n"/>
      <c r="B513" s="8" t="n"/>
      <c r="C513" s="8" t="n"/>
      <c r="D513" s="12" t="n"/>
      <c r="E513" s="12" t="n"/>
      <c r="F513" s="9">
        <f>IF($B513="","",SUMIFS($D$2:$D513,$B$2:$B513,$B513)-SUMIFS($E$2:$E513,$B$2:$B513,$B513))</f>
        <v/>
      </c>
      <c r="G513" s="13">
        <f>IF(AND($B513&lt;&gt;"",$B513='Ekstre'!$B$3),COUNTIF($B$2:$B513,'Ekstre'!$B$3),"")</f>
        <v/>
      </c>
    </row>
    <row r="514">
      <c r="A514" s="11" t="n"/>
      <c r="B514" s="8" t="n"/>
      <c r="C514" s="8" t="n"/>
      <c r="D514" s="12" t="n"/>
      <c r="E514" s="12" t="n"/>
      <c r="F514" s="9">
        <f>IF($B514="","",SUMIFS($D$2:$D514,$B$2:$B514,$B514)-SUMIFS($E$2:$E514,$B$2:$B514,$B514))</f>
        <v/>
      </c>
      <c r="G514" s="13">
        <f>IF(AND($B514&lt;&gt;"",$B514='Ekstre'!$B$3),COUNTIF($B$2:$B514,'Ekstre'!$B$3),"")</f>
        <v/>
      </c>
    </row>
    <row r="515">
      <c r="A515" s="11" t="n"/>
      <c r="B515" s="8" t="n"/>
      <c r="C515" s="8" t="n"/>
      <c r="D515" s="12" t="n"/>
      <c r="E515" s="12" t="n"/>
      <c r="F515" s="9">
        <f>IF($B515="","",SUMIFS($D$2:$D515,$B$2:$B515,$B515)-SUMIFS($E$2:$E515,$B$2:$B515,$B515))</f>
        <v/>
      </c>
      <c r="G515" s="13">
        <f>IF(AND($B515&lt;&gt;"",$B515='Ekstre'!$B$3),COUNTIF($B$2:$B515,'Ekstre'!$B$3),"")</f>
        <v/>
      </c>
    </row>
    <row r="516">
      <c r="A516" s="11" t="n"/>
      <c r="B516" s="8" t="n"/>
      <c r="C516" s="8" t="n"/>
      <c r="D516" s="12" t="n"/>
      <c r="E516" s="12" t="n"/>
      <c r="F516" s="9">
        <f>IF($B516="","",SUMIFS($D$2:$D516,$B$2:$B516,$B516)-SUMIFS($E$2:$E516,$B$2:$B516,$B516))</f>
        <v/>
      </c>
      <c r="G516" s="13">
        <f>IF(AND($B516&lt;&gt;"",$B516='Ekstre'!$B$3),COUNTIF($B$2:$B516,'Ekstre'!$B$3),"")</f>
        <v/>
      </c>
    </row>
    <row r="517">
      <c r="A517" s="11" t="n"/>
      <c r="B517" s="8" t="n"/>
      <c r="C517" s="8" t="n"/>
      <c r="D517" s="12" t="n"/>
      <c r="E517" s="12" t="n"/>
      <c r="F517" s="9">
        <f>IF($B517="","",SUMIFS($D$2:$D517,$B$2:$B517,$B517)-SUMIFS($E$2:$E517,$B$2:$B517,$B517))</f>
        <v/>
      </c>
      <c r="G517" s="13">
        <f>IF(AND($B517&lt;&gt;"",$B517='Ekstre'!$B$3),COUNTIF($B$2:$B517,'Ekstre'!$B$3),"")</f>
        <v/>
      </c>
    </row>
    <row r="518">
      <c r="A518" s="11" t="n"/>
      <c r="B518" s="8" t="n"/>
      <c r="C518" s="8" t="n"/>
      <c r="D518" s="12" t="n"/>
      <c r="E518" s="12" t="n"/>
      <c r="F518" s="9">
        <f>IF($B518="","",SUMIFS($D$2:$D518,$B$2:$B518,$B518)-SUMIFS($E$2:$E518,$B$2:$B518,$B518))</f>
        <v/>
      </c>
      <c r="G518" s="13">
        <f>IF(AND($B518&lt;&gt;"",$B518='Ekstre'!$B$3),COUNTIF($B$2:$B518,'Ekstre'!$B$3),"")</f>
        <v/>
      </c>
    </row>
    <row r="519">
      <c r="A519" s="11" t="n"/>
      <c r="B519" s="8" t="n"/>
      <c r="C519" s="8" t="n"/>
      <c r="D519" s="12" t="n"/>
      <c r="E519" s="12" t="n"/>
      <c r="F519" s="9">
        <f>IF($B519="","",SUMIFS($D$2:$D519,$B$2:$B519,$B519)-SUMIFS($E$2:$E519,$B$2:$B519,$B519))</f>
        <v/>
      </c>
      <c r="G519" s="13">
        <f>IF(AND($B519&lt;&gt;"",$B519='Ekstre'!$B$3),COUNTIF($B$2:$B519,'Ekstre'!$B$3),"")</f>
        <v/>
      </c>
    </row>
    <row r="520">
      <c r="A520" s="11" t="n"/>
      <c r="B520" s="8" t="n"/>
      <c r="C520" s="8" t="n"/>
      <c r="D520" s="12" t="n"/>
      <c r="E520" s="12" t="n"/>
      <c r="F520" s="9">
        <f>IF($B520="","",SUMIFS($D$2:$D520,$B$2:$B520,$B520)-SUMIFS($E$2:$E520,$B$2:$B520,$B520))</f>
        <v/>
      </c>
      <c r="G520" s="13">
        <f>IF(AND($B520&lt;&gt;"",$B520='Ekstre'!$B$3),COUNTIF($B$2:$B520,'Ekstre'!$B$3),"")</f>
        <v/>
      </c>
    </row>
    <row r="521">
      <c r="A521" s="11" t="n"/>
      <c r="B521" s="8" t="n"/>
      <c r="C521" s="8" t="n"/>
      <c r="D521" s="12" t="n"/>
      <c r="E521" s="12" t="n"/>
      <c r="F521" s="9">
        <f>IF($B521="","",SUMIFS($D$2:$D521,$B$2:$B521,$B521)-SUMIFS($E$2:$E521,$B$2:$B521,$B521))</f>
        <v/>
      </c>
      <c r="G521" s="13">
        <f>IF(AND($B521&lt;&gt;"",$B521='Ekstre'!$B$3),COUNTIF($B$2:$B521,'Ekstre'!$B$3),"")</f>
        <v/>
      </c>
    </row>
    <row r="522">
      <c r="A522" s="11" t="n"/>
      <c r="B522" s="8" t="n"/>
      <c r="C522" s="8" t="n"/>
      <c r="D522" s="12" t="n"/>
      <c r="E522" s="12" t="n"/>
      <c r="F522" s="9">
        <f>IF($B522="","",SUMIFS($D$2:$D522,$B$2:$B522,$B522)-SUMIFS($E$2:$E522,$B$2:$B522,$B522))</f>
        <v/>
      </c>
      <c r="G522" s="13">
        <f>IF(AND($B522&lt;&gt;"",$B522='Ekstre'!$B$3),COUNTIF($B$2:$B522,'Ekstre'!$B$3),"")</f>
        <v/>
      </c>
    </row>
    <row r="523">
      <c r="A523" s="11" t="n"/>
      <c r="B523" s="8" t="n"/>
      <c r="C523" s="8" t="n"/>
      <c r="D523" s="12" t="n"/>
      <c r="E523" s="12" t="n"/>
      <c r="F523" s="9">
        <f>IF($B523="","",SUMIFS($D$2:$D523,$B$2:$B523,$B523)-SUMIFS($E$2:$E523,$B$2:$B523,$B523))</f>
        <v/>
      </c>
      <c r="G523" s="13">
        <f>IF(AND($B523&lt;&gt;"",$B523='Ekstre'!$B$3),COUNTIF($B$2:$B523,'Ekstre'!$B$3),"")</f>
        <v/>
      </c>
    </row>
    <row r="524">
      <c r="A524" s="11" t="n"/>
      <c r="B524" s="8" t="n"/>
      <c r="C524" s="8" t="n"/>
      <c r="D524" s="12" t="n"/>
      <c r="E524" s="12" t="n"/>
      <c r="F524" s="9">
        <f>IF($B524="","",SUMIFS($D$2:$D524,$B$2:$B524,$B524)-SUMIFS($E$2:$E524,$B$2:$B524,$B524))</f>
        <v/>
      </c>
      <c r="G524" s="13">
        <f>IF(AND($B524&lt;&gt;"",$B524='Ekstre'!$B$3),COUNTIF($B$2:$B524,'Ekstre'!$B$3),"")</f>
        <v/>
      </c>
    </row>
    <row r="525">
      <c r="A525" s="11" t="n"/>
      <c r="B525" s="8" t="n"/>
      <c r="C525" s="8" t="n"/>
      <c r="D525" s="12" t="n"/>
      <c r="E525" s="12" t="n"/>
      <c r="F525" s="9">
        <f>IF($B525="","",SUMIFS($D$2:$D525,$B$2:$B525,$B525)-SUMIFS($E$2:$E525,$B$2:$B525,$B525))</f>
        <v/>
      </c>
      <c r="G525" s="13">
        <f>IF(AND($B525&lt;&gt;"",$B525='Ekstre'!$B$3),COUNTIF($B$2:$B525,'Ekstre'!$B$3),"")</f>
        <v/>
      </c>
    </row>
    <row r="526">
      <c r="A526" s="11" t="n"/>
      <c r="B526" s="8" t="n"/>
      <c r="C526" s="8" t="n"/>
      <c r="D526" s="12" t="n"/>
      <c r="E526" s="12" t="n"/>
      <c r="F526" s="9">
        <f>IF($B526="","",SUMIFS($D$2:$D526,$B$2:$B526,$B526)-SUMIFS($E$2:$E526,$B$2:$B526,$B526))</f>
        <v/>
      </c>
      <c r="G526" s="13">
        <f>IF(AND($B526&lt;&gt;"",$B526='Ekstre'!$B$3),COUNTIF($B$2:$B526,'Ekstre'!$B$3),"")</f>
        <v/>
      </c>
    </row>
    <row r="527">
      <c r="A527" s="11" t="n"/>
      <c r="B527" s="8" t="n"/>
      <c r="C527" s="8" t="n"/>
      <c r="D527" s="12" t="n"/>
      <c r="E527" s="12" t="n"/>
      <c r="F527" s="9">
        <f>IF($B527="","",SUMIFS($D$2:$D527,$B$2:$B527,$B527)-SUMIFS($E$2:$E527,$B$2:$B527,$B527))</f>
        <v/>
      </c>
      <c r="G527" s="13">
        <f>IF(AND($B527&lt;&gt;"",$B527='Ekstre'!$B$3),COUNTIF($B$2:$B527,'Ekstre'!$B$3),"")</f>
        <v/>
      </c>
    </row>
    <row r="528">
      <c r="A528" s="11" t="n"/>
      <c r="B528" s="8" t="n"/>
      <c r="C528" s="8" t="n"/>
      <c r="D528" s="12" t="n"/>
      <c r="E528" s="12" t="n"/>
      <c r="F528" s="9">
        <f>IF($B528="","",SUMIFS($D$2:$D528,$B$2:$B528,$B528)-SUMIFS($E$2:$E528,$B$2:$B528,$B528))</f>
        <v/>
      </c>
      <c r="G528" s="13">
        <f>IF(AND($B528&lt;&gt;"",$B528='Ekstre'!$B$3),COUNTIF($B$2:$B528,'Ekstre'!$B$3),"")</f>
        <v/>
      </c>
    </row>
    <row r="529">
      <c r="A529" s="11" t="n"/>
      <c r="B529" s="8" t="n"/>
      <c r="C529" s="8" t="n"/>
      <c r="D529" s="12" t="n"/>
      <c r="E529" s="12" t="n"/>
      <c r="F529" s="9">
        <f>IF($B529="","",SUMIFS($D$2:$D529,$B$2:$B529,$B529)-SUMIFS($E$2:$E529,$B$2:$B529,$B529))</f>
        <v/>
      </c>
      <c r="G529" s="13">
        <f>IF(AND($B529&lt;&gt;"",$B529='Ekstre'!$B$3),COUNTIF($B$2:$B529,'Ekstre'!$B$3),"")</f>
        <v/>
      </c>
    </row>
    <row r="530">
      <c r="A530" s="11" t="n"/>
      <c r="B530" s="8" t="n"/>
      <c r="C530" s="8" t="n"/>
      <c r="D530" s="12" t="n"/>
      <c r="E530" s="12" t="n"/>
      <c r="F530" s="9">
        <f>IF($B530="","",SUMIFS($D$2:$D530,$B$2:$B530,$B530)-SUMIFS($E$2:$E530,$B$2:$B530,$B530))</f>
        <v/>
      </c>
      <c r="G530" s="13">
        <f>IF(AND($B530&lt;&gt;"",$B530='Ekstre'!$B$3),COUNTIF($B$2:$B530,'Ekstre'!$B$3),"")</f>
        <v/>
      </c>
    </row>
    <row r="531">
      <c r="A531" s="11" t="n"/>
      <c r="B531" s="8" t="n"/>
      <c r="C531" s="8" t="n"/>
      <c r="D531" s="12" t="n"/>
      <c r="E531" s="12" t="n"/>
      <c r="F531" s="9">
        <f>IF($B531="","",SUMIFS($D$2:$D531,$B$2:$B531,$B531)-SUMIFS($E$2:$E531,$B$2:$B531,$B531))</f>
        <v/>
      </c>
      <c r="G531" s="13">
        <f>IF(AND($B531&lt;&gt;"",$B531='Ekstre'!$B$3),COUNTIF($B$2:$B531,'Ekstre'!$B$3),"")</f>
        <v/>
      </c>
    </row>
    <row r="532">
      <c r="A532" s="11" t="n"/>
      <c r="B532" s="8" t="n"/>
      <c r="C532" s="8" t="n"/>
      <c r="D532" s="12" t="n"/>
      <c r="E532" s="12" t="n"/>
      <c r="F532" s="9">
        <f>IF($B532="","",SUMIFS($D$2:$D532,$B$2:$B532,$B532)-SUMIFS($E$2:$E532,$B$2:$B532,$B532))</f>
        <v/>
      </c>
      <c r="G532" s="13">
        <f>IF(AND($B532&lt;&gt;"",$B532='Ekstre'!$B$3),COUNTIF($B$2:$B532,'Ekstre'!$B$3),"")</f>
        <v/>
      </c>
    </row>
    <row r="533">
      <c r="A533" s="11" t="n"/>
      <c r="B533" s="8" t="n"/>
      <c r="C533" s="8" t="n"/>
      <c r="D533" s="12" t="n"/>
      <c r="E533" s="12" t="n"/>
      <c r="F533" s="9">
        <f>IF($B533="","",SUMIFS($D$2:$D533,$B$2:$B533,$B533)-SUMIFS($E$2:$E533,$B$2:$B533,$B533))</f>
        <v/>
      </c>
      <c r="G533" s="13">
        <f>IF(AND($B533&lt;&gt;"",$B533='Ekstre'!$B$3),COUNTIF($B$2:$B533,'Ekstre'!$B$3),"")</f>
        <v/>
      </c>
    </row>
    <row r="534">
      <c r="A534" s="11" t="n"/>
      <c r="B534" s="8" t="n"/>
      <c r="C534" s="8" t="n"/>
      <c r="D534" s="12" t="n"/>
      <c r="E534" s="12" t="n"/>
      <c r="F534" s="9">
        <f>IF($B534="","",SUMIFS($D$2:$D534,$B$2:$B534,$B534)-SUMIFS($E$2:$E534,$B$2:$B534,$B534))</f>
        <v/>
      </c>
      <c r="G534" s="13">
        <f>IF(AND($B534&lt;&gt;"",$B534='Ekstre'!$B$3),COUNTIF($B$2:$B534,'Ekstre'!$B$3),"")</f>
        <v/>
      </c>
    </row>
    <row r="535">
      <c r="A535" s="11" t="n"/>
      <c r="B535" s="8" t="n"/>
      <c r="C535" s="8" t="n"/>
      <c r="D535" s="12" t="n"/>
      <c r="E535" s="12" t="n"/>
      <c r="F535" s="9">
        <f>IF($B535="","",SUMIFS($D$2:$D535,$B$2:$B535,$B535)-SUMIFS($E$2:$E535,$B$2:$B535,$B535))</f>
        <v/>
      </c>
      <c r="G535" s="13">
        <f>IF(AND($B535&lt;&gt;"",$B535='Ekstre'!$B$3),COUNTIF($B$2:$B535,'Ekstre'!$B$3),"")</f>
        <v/>
      </c>
    </row>
    <row r="536">
      <c r="A536" s="11" t="n"/>
      <c r="B536" s="8" t="n"/>
      <c r="C536" s="8" t="n"/>
      <c r="D536" s="12" t="n"/>
      <c r="E536" s="12" t="n"/>
      <c r="F536" s="9">
        <f>IF($B536="","",SUMIFS($D$2:$D536,$B$2:$B536,$B536)-SUMIFS($E$2:$E536,$B$2:$B536,$B536))</f>
        <v/>
      </c>
      <c r="G536" s="13">
        <f>IF(AND($B536&lt;&gt;"",$B536='Ekstre'!$B$3),COUNTIF($B$2:$B536,'Ekstre'!$B$3),"")</f>
        <v/>
      </c>
    </row>
    <row r="537">
      <c r="A537" s="11" t="n"/>
      <c r="B537" s="8" t="n"/>
      <c r="C537" s="8" t="n"/>
      <c r="D537" s="12" t="n"/>
      <c r="E537" s="12" t="n"/>
      <c r="F537" s="9">
        <f>IF($B537="","",SUMIFS($D$2:$D537,$B$2:$B537,$B537)-SUMIFS($E$2:$E537,$B$2:$B537,$B537))</f>
        <v/>
      </c>
      <c r="G537" s="13">
        <f>IF(AND($B537&lt;&gt;"",$B537='Ekstre'!$B$3),COUNTIF($B$2:$B537,'Ekstre'!$B$3),"")</f>
        <v/>
      </c>
    </row>
    <row r="538">
      <c r="A538" s="11" t="n"/>
      <c r="B538" s="8" t="n"/>
      <c r="C538" s="8" t="n"/>
      <c r="D538" s="12" t="n"/>
      <c r="E538" s="12" t="n"/>
      <c r="F538" s="9">
        <f>IF($B538="","",SUMIFS($D$2:$D538,$B$2:$B538,$B538)-SUMIFS($E$2:$E538,$B$2:$B538,$B538))</f>
        <v/>
      </c>
      <c r="G538" s="13">
        <f>IF(AND($B538&lt;&gt;"",$B538='Ekstre'!$B$3),COUNTIF($B$2:$B538,'Ekstre'!$B$3),"")</f>
        <v/>
      </c>
    </row>
    <row r="539">
      <c r="A539" s="11" t="n"/>
      <c r="B539" s="8" t="n"/>
      <c r="C539" s="8" t="n"/>
      <c r="D539" s="12" t="n"/>
      <c r="E539" s="12" t="n"/>
      <c r="F539" s="9">
        <f>IF($B539="","",SUMIFS($D$2:$D539,$B$2:$B539,$B539)-SUMIFS($E$2:$E539,$B$2:$B539,$B539))</f>
        <v/>
      </c>
      <c r="G539" s="13">
        <f>IF(AND($B539&lt;&gt;"",$B539='Ekstre'!$B$3),COUNTIF($B$2:$B539,'Ekstre'!$B$3),"")</f>
        <v/>
      </c>
    </row>
    <row r="540">
      <c r="A540" s="11" t="n"/>
      <c r="B540" s="8" t="n"/>
      <c r="C540" s="8" t="n"/>
      <c r="D540" s="12" t="n"/>
      <c r="E540" s="12" t="n"/>
      <c r="F540" s="9">
        <f>IF($B540="","",SUMIFS($D$2:$D540,$B$2:$B540,$B540)-SUMIFS($E$2:$E540,$B$2:$B540,$B540))</f>
        <v/>
      </c>
      <c r="G540" s="13">
        <f>IF(AND($B540&lt;&gt;"",$B540='Ekstre'!$B$3),COUNTIF($B$2:$B540,'Ekstre'!$B$3),"")</f>
        <v/>
      </c>
    </row>
    <row r="541">
      <c r="A541" s="11" t="n"/>
      <c r="B541" s="8" t="n"/>
      <c r="C541" s="8" t="n"/>
      <c r="D541" s="12" t="n"/>
      <c r="E541" s="12" t="n"/>
      <c r="F541" s="9">
        <f>IF($B541="","",SUMIFS($D$2:$D541,$B$2:$B541,$B541)-SUMIFS($E$2:$E541,$B$2:$B541,$B541))</f>
        <v/>
      </c>
      <c r="G541" s="13">
        <f>IF(AND($B541&lt;&gt;"",$B541='Ekstre'!$B$3),COUNTIF($B$2:$B541,'Ekstre'!$B$3),"")</f>
        <v/>
      </c>
    </row>
    <row r="542">
      <c r="A542" s="11" t="n"/>
      <c r="B542" s="8" t="n"/>
      <c r="C542" s="8" t="n"/>
      <c r="D542" s="12" t="n"/>
      <c r="E542" s="12" t="n"/>
      <c r="F542" s="9">
        <f>IF($B542="","",SUMIFS($D$2:$D542,$B$2:$B542,$B542)-SUMIFS($E$2:$E542,$B$2:$B542,$B542))</f>
        <v/>
      </c>
      <c r="G542" s="13">
        <f>IF(AND($B542&lt;&gt;"",$B542='Ekstre'!$B$3),COUNTIF($B$2:$B542,'Ekstre'!$B$3),"")</f>
        <v/>
      </c>
    </row>
    <row r="543">
      <c r="A543" s="11" t="n"/>
      <c r="B543" s="8" t="n"/>
      <c r="C543" s="8" t="n"/>
      <c r="D543" s="12" t="n"/>
      <c r="E543" s="12" t="n"/>
      <c r="F543" s="9">
        <f>IF($B543="","",SUMIFS($D$2:$D543,$B$2:$B543,$B543)-SUMIFS($E$2:$E543,$B$2:$B543,$B543))</f>
        <v/>
      </c>
      <c r="G543" s="13">
        <f>IF(AND($B543&lt;&gt;"",$B543='Ekstre'!$B$3),COUNTIF($B$2:$B543,'Ekstre'!$B$3),"")</f>
        <v/>
      </c>
    </row>
    <row r="544">
      <c r="A544" s="11" t="n"/>
      <c r="B544" s="8" t="n"/>
      <c r="C544" s="8" t="n"/>
      <c r="D544" s="12" t="n"/>
      <c r="E544" s="12" t="n"/>
      <c r="F544" s="9">
        <f>IF($B544="","",SUMIFS($D$2:$D544,$B$2:$B544,$B544)-SUMIFS($E$2:$E544,$B$2:$B544,$B544))</f>
        <v/>
      </c>
      <c r="G544" s="13">
        <f>IF(AND($B544&lt;&gt;"",$B544='Ekstre'!$B$3),COUNTIF($B$2:$B544,'Ekstre'!$B$3),"")</f>
        <v/>
      </c>
    </row>
    <row r="545">
      <c r="A545" s="11" t="n"/>
      <c r="B545" s="8" t="n"/>
      <c r="C545" s="8" t="n"/>
      <c r="D545" s="12" t="n"/>
      <c r="E545" s="12" t="n"/>
      <c r="F545" s="9">
        <f>IF($B545="","",SUMIFS($D$2:$D545,$B$2:$B545,$B545)-SUMIFS($E$2:$E545,$B$2:$B545,$B545))</f>
        <v/>
      </c>
      <c r="G545" s="13">
        <f>IF(AND($B545&lt;&gt;"",$B545='Ekstre'!$B$3),COUNTIF($B$2:$B545,'Ekstre'!$B$3),"")</f>
        <v/>
      </c>
    </row>
    <row r="546">
      <c r="A546" s="11" t="n"/>
      <c r="B546" s="8" t="n"/>
      <c r="C546" s="8" t="n"/>
      <c r="D546" s="12" t="n"/>
      <c r="E546" s="12" t="n"/>
      <c r="F546" s="9">
        <f>IF($B546="","",SUMIFS($D$2:$D546,$B$2:$B546,$B546)-SUMIFS($E$2:$E546,$B$2:$B546,$B546))</f>
        <v/>
      </c>
      <c r="G546" s="13">
        <f>IF(AND($B546&lt;&gt;"",$B546='Ekstre'!$B$3),COUNTIF($B$2:$B546,'Ekstre'!$B$3),"")</f>
        <v/>
      </c>
    </row>
    <row r="547">
      <c r="A547" s="11" t="n"/>
      <c r="B547" s="8" t="n"/>
      <c r="C547" s="8" t="n"/>
      <c r="D547" s="12" t="n"/>
      <c r="E547" s="12" t="n"/>
      <c r="F547" s="9">
        <f>IF($B547="","",SUMIFS($D$2:$D547,$B$2:$B547,$B547)-SUMIFS($E$2:$E547,$B$2:$B547,$B547))</f>
        <v/>
      </c>
      <c r="G547" s="13">
        <f>IF(AND($B547&lt;&gt;"",$B547='Ekstre'!$B$3),COUNTIF($B$2:$B547,'Ekstre'!$B$3),"")</f>
        <v/>
      </c>
    </row>
    <row r="548">
      <c r="A548" s="11" t="n"/>
      <c r="B548" s="8" t="n"/>
      <c r="C548" s="8" t="n"/>
      <c r="D548" s="12" t="n"/>
      <c r="E548" s="12" t="n"/>
      <c r="F548" s="9">
        <f>IF($B548="","",SUMIFS($D$2:$D548,$B$2:$B548,$B548)-SUMIFS($E$2:$E548,$B$2:$B548,$B548))</f>
        <v/>
      </c>
      <c r="G548" s="13">
        <f>IF(AND($B548&lt;&gt;"",$B548='Ekstre'!$B$3),COUNTIF($B$2:$B548,'Ekstre'!$B$3),"")</f>
        <v/>
      </c>
    </row>
    <row r="549">
      <c r="A549" s="11" t="n"/>
      <c r="B549" s="8" t="n"/>
      <c r="C549" s="8" t="n"/>
      <c r="D549" s="12" t="n"/>
      <c r="E549" s="12" t="n"/>
      <c r="F549" s="9">
        <f>IF($B549="","",SUMIFS($D$2:$D549,$B$2:$B549,$B549)-SUMIFS($E$2:$E549,$B$2:$B549,$B549))</f>
        <v/>
      </c>
      <c r="G549" s="13">
        <f>IF(AND($B549&lt;&gt;"",$B549='Ekstre'!$B$3),COUNTIF($B$2:$B549,'Ekstre'!$B$3),"")</f>
        <v/>
      </c>
    </row>
    <row r="550">
      <c r="A550" s="11" t="n"/>
      <c r="B550" s="8" t="n"/>
      <c r="C550" s="8" t="n"/>
      <c r="D550" s="12" t="n"/>
      <c r="E550" s="12" t="n"/>
      <c r="F550" s="9">
        <f>IF($B550="","",SUMIFS($D$2:$D550,$B$2:$B550,$B550)-SUMIFS($E$2:$E550,$B$2:$B550,$B550))</f>
        <v/>
      </c>
      <c r="G550" s="13">
        <f>IF(AND($B550&lt;&gt;"",$B550='Ekstre'!$B$3),COUNTIF($B$2:$B550,'Ekstre'!$B$3),"")</f>
        <v/>
      </c>
    </row>
    <row r="551">
      <c r="A551" s="11" t="n"/>
      <c r="B551" s="8" t="n"/>
      <c r="C551" s="8" t="n"/>
      <c r="D551" s="12" t="n"/>
      <c r="E551" s="12" t="n"/>
      <c r="F551" s="9">
        <f>IF($B551="","",SUMIFS($D$2:$D551,$B$2:$B551,$B551)-SUMIFS($E$2:$E551,$B$2:$B551,$B551))</f>
        <v/>
      </c>
      <c r="G551" s="13">
        <f>IF(AND($B551&lt;&gt;"",$B551='Ekstre'!$B$3),COUNTIF($B$2:$B551,'Ekstre'!$B$3),"")</f>
        <v/>
      </c>
    </row>
    <row r="552">
      <c r="A552" s="11" t="n"/>
      <c r="B552" s="8" t="n"/>
      <c r="C552" s="8" t="n"/>
      <c r="D552" s="12" t="n"/>
      <c r="E552" s="12" t="n"/>
      <c r="F552" s="9">
        <f>IF($B552="","",SUMIFS($D$2:$D552,$B$2:$B552,$B552)-SUMIFS($E$2:$E552,$B$2:$B552,$B552))</f>
        <v/>
      </c>
      <c r="G552" s="13">
        <f>IF(AND($B552&lt;&gt;"",$B552='Ekstre'!$B$3),COUNTIF($B$2:$B552,'Ekstre'!$B$3),"")</f>
        <v/>
      </c>
    </row>
    <row r="553">
      <c r="A553" s="11" t="n"/>
      <c r="B553" s="8" t="n"/>
      <c r="C553" s="8" t="n"/>
      <c r="D553" s="12" t="n"/>
      <c r="E553" s="12" t="n"/>
      <c r="F553" s="9">
        <f>IF($B553="","",SUMIFS($D$2:$D553,$B$2:$B553,$B553)-SUMIFS($E$2:$E553,$B$2:$B553,$B553))</f>
        <v/>
      </c>
      <c r="G553" s="13">
        <f>IF(AND($B553&lt;&gt;"",$B553='Ekstre'!$B$3),COUNTIF($B$2:$B553,'Ekstre'!$B$3),"")</f>
        <v/>
      </c>
    </row>
    <row r="554">
      <c r="A554" s="11" t="n"/>
      <c r="B554" s="8" t="n"/>
      <c r="C554" s="8" t="n"/>
      <c r="D554" s="12" t="n"/>
      <c r="E554" s="12" t="n"/>
      <c r="F554" s="9">
        <f>IF($B554="","",SUMIFS($D$2:$D554,$B$2:$B554,$B554)-SUMIFS($E$2:$E554,$B$2:$B554,$B554))</f>
        <v/>
      </c>
      <c r="G554" s="13">
        <f>IF(AND($B554&lt;&gt;"",$B554='Ekstre'!$B$3),COUNTIF($B$2:$B554,'Ekstre'!$B$3),"")</f>
        <v/>
      </c>
    </row>
    <row r="555">
      <c r="A555" s="11" t="n"/>
      <c r="B555" s="8" t="n"/>
      <c r="C555" s="8" t="n"/>
      <c r="D555" s="12" t="n"/>
      <c r="E555" s="12" t="n"/>
      <c r="F555" s="9">
        <f>IF($B555="","",SUMIFS($D$2:$D555,$B$2:$B555,$B555)-SUMIFS($E$2:$E555,$B$2:$B555,$B555))</f>
        <v/>
      </c>
      <c r="G555" s="13">
        <f>IF(AND($B555&lt;&gt;"",$B555='Ekstre'!$B$3),COUNTIF($B$2:$B555,'Ekstre'!$B$3),"")</f>
        <v/>
      </c>
    </row>
    <row r="556">
      <c r="A556" s="11" t="n"/>
      <c r="B556" s="8" t="n"/>
      <c r="C556" s="8" t="n"/>
      <c r="D556" s="12" t="n"/>
      <c r="E556" s="12" t="n"/>
      <c r="F556" s="9">
        <f>IF($B556="","",SUMIFS($D$2:$D556,$B$2:$B556,$B556)-SUMIFS($E$2:$E556,$B$2:$B556,$B556))</f>
        <v/>
      </c>
      <c r="G556" s="13">
        <f>IF(AND($B556&lt;&gt;"",$B556='Ekstre'!$B$3),COUNTIF($B$2:$B556,'Ekstre'!$B$3),"")</f>
        <v/>
      </c>
    </row>
    <row r="557">
      <c r="A557" s="11" t="n"/>
      <c r="B557" s="8" t="n"/>
      <c r="C557" s="8" t="n"/>
      <c r="D557" s="12" t="n"/>
      <c r="E557" s="12" t="n"/>
      <c r="F557" s="9">
        <f>IF($B557="","",SUMIFS($D$2:$D557,$B$2:$B557,$B557)-SUMIFS($E$2:$E557,$B$2:$B557,$B557))</f>
        <v/>
      </c>
      <c r="G557" s="13">
        <f>IF(AND($B557&lt;&gt;"",$B557='Ekstre'!$B$3),COUNTIF($B$2:$B557,'Ekstre'!$B$3),"")</f>
        <v/>
      </c>
    </row>
    <row r="558">
      <c r="A558" s="11" t="n"/>
      <c r="B558" s="8" t="n"/>
      <c r="C558" s="8" t="n"/>
      <c r="D558" s="12" t="n"/>
      <c r="E558" s="12" t="n"/>
      <c r="F558" s="9">
        <f>IF($B558="","",SUMIFS($D$2:$D558,$B$2:$B558,$B558)-SUMIFS($E$2:$E558,$B$2:$B558,$B558))</f>
        <v/>
      </c>
      <c r="G558" s="13">
        <f>IF(AND($B558&lt;&gt;"",$B558='Ekstre'!$B$3),COUNTIF($B$2:$B558,'Ekstre'!$B$3),"")</f>
        <v/>
      </c>
    </row>
    <row r="559">
      <c r="A559" s="11" t="n"/>
      <c r="B559" s="8" t="n"/>
      <c r="C559" s="8" t="n"/>
      <c r="D559" s="12" t="n"/>
      <c r="E559" s="12" t="n"/>
      <c r="F559" s="9">
        <f>IF($B559="","",SUMIFS($D$2:$D559,$B$2:$B559,$B559)-SUMIFS($E$2:$E559,$B$2:$B559,$B559))</f>
        <v/>
      </c>
      <c r="G559" s="13">
        <f>IF(AND($B559&lt;&gt;"",$B559='Ekstre'!$B$3),COUNTIF($B$2:$B559,'Ekstre'!$B$3),"")</f>
        <v/>
      </c>
    </row>
    <row r="560">
      <c r="A560" s="11" t="n"/>
      <c r="B560" s="8" t="n"/>
      <c r="C560" s="8" t="n"/>
      <c r="D560" s="12" t="n"/>
      <c r="E560" s="12" t="n"/>
      <c r="F560" s="9">
        <f>IF($B560="","",SUMIFS($D$2:$D560,$B$2:$B560,$B560)-SUMIFS($E$2:$E560,$B$2:$B560,$B560))</f>
        <v/>
      </c>
      <c r="G560" s="13">
        <f>IF(AND($B560&lt;&gt;"",$B560='Ekstre'!$B$3),COUNTIF($B$2:$B560,'Ekstre'!$B$3),"")</f>
        <v/>
      </c>
    </row>
    <row r="561">
      <c r="A561" s="11" t="n"/>
      <c r="B561" s="8" t="n"/>
      <c r="C561" s="8" t="n"/>
      <c r="D561" s="12" t="n"/>
      <c r="E561" s="12" t="n"/>
      <c r="F561" s="9">
        <f>IF($B561="","",SUMIFS($D$2:$D561,$B$2:$B561,$B561)-SUMIFS($E$2:$E561,$B$2:$B561,$B561))</f>
        <v/>
      </c>
      <c r="G561" s="13">
        <f>IF(AND($B561&lt;&gt;"",$B561='Ekstre'!$B$3),COUNTIF($B$2:$B561,'Ekstre'!$B$3),"")</f>
        <v/>
      </c>
    </row>
    <row r="562">
      <c r="A562" s="11" t="n"/>
      <c r="B562" s="8" t="n"/>
      <c r="C562" s="8" t="n"/>
      <c r="D562" s="12" t="n"/>
      <c r="E562" s="12" t="n"/>
      <c r="F562" s="9">
        <f>IF($B562="","",SUMIFS($D$2:$D562,$B$2:$B562,$B562)-SUMIFS($E$2:$E562,$B$2:$B562,$B562))</f>
        <v/>
      </c>
      <c r="G562" s="13">
        <f>IF(AND($B562&lt;&gt;"",$B562='Ekstre'!$B$3),COUNTIF($B$2:$B562,'Ekstre'!$B$3),"")</f>
        <v/>
      </c>
    </row>
    <row r="563">
      <c r="A563" s="11" t="n"/>
      <c r="B563" s="8" t="n"/>
      <c r="C563" s="8" t="n"/>
      <c r="D563" s="12" t="n"/>
      <c r="E563" s="12" t="n"/>
      <c r="F563" s="9">
        <f>IF($B563="","",SUMIFS($D$2:$D563,$B$2:$B563,$B563)-SUMIFS($E$2:$E563,$B$2:$B563,$B563))</f>
        <v/>
      </c>
      <c r="G563" s="13">
        <f>IF(AND($B563&lt;&gt;"",$B563='Ekstre'!$B$3),COUNTIF($B$2:$B563,'Ekstre'!$B$3),"")</f>
        <v/>
      </c>
    </row>
    <row r="564">
      <c r="A564" s="11" t="n"/>
      <c r="B564" s="8" t="n"/>
      <c r="C564" s="8" t="n"/>
      <c r="D564" s="12" t="n"/>
      <c r="E564" s="12" t="n"/>
      <c r="F564" s="9">
        <f>IF($B564="","",SUMIFS($D$2:$D564,$B$2:$B564,$B564)-SUMIFS($E$2:$E564,$B$2:$B564,$B564))</f>
        <v/>
      </c>
      <c r="G564" s="13">
        <f>IF(AND($B564&lt;&gt;"",$B564='Ekstre'!$B$3),COUNTIF($B$2:$B564,'Ekstre'!$B$3),"")</f>
        <v/>
      </c>
    </row>
    <row r="565">
      <c r="A565" s="11" t="n"/>
      <c r="B565" s="8" t="n"/>
      <c r="C565" s="8" t="n"/>
      <c r="D565" s="12" t="n"/>
      <c r="E565" s="12" t="n"/>
      <c r="F565" s="9">
        <f>IF($B565="","",SUMIFS($D$2:$D565,$B$2:$B565,$B565)-SUMIFS($E$2:$E565,$B$2:$B565,$B565))</f>
        <v/>
      </c>
      <c r="G565" s="13">
        <f>IF(AND($B565&lt;&gt;"",$B565='Ekstre'!$B$3),COUNTIF($B$2:$B565,'Ekstre'!$B$3),"")</f>
        <v/>
      </c>
    </row>
    <row r="566">
      <c r="A566" s="11" t="n"/>
      <c r="B566" s="8" t="n"/>
      <c r="C566" s="8" t="n"/>
      <c r="D566" s="12" t="n"/>
      <c r="E566" s="12" t="n"/>
      <c r="F566" s="9">
        <f>IF($B566="","",SUMIFS($D$2:$D566,$B$2:$B566,$B566)-SUMIFS($E$2:$E566,$B$2:$B566,$B566))</f>
        <v/>
      </c>
      <c r="G566" s="13">
        <f>IF(AND($B566&lt;&gt;"",$B566='Ekstre'!$B$3),COUNTIF($B$2:$B566,'Ekstre'!$B$3),"")</f>
        <v/>
      </c>
    </row>
    <row r="567">
      <c r="A567" s="11" t="n"/>
      <c r="B567" s="8" t="n"/>
      <c r="C567" s="8" t="n"/>
      <c r="D567" s="12" t="n"/>
      <c r="E567" s="12" t="n"/>
      <c r="F567" s="9">
        <f>IF($B567="","",SUMIFS($D$2:$D567,$B$2:$B567,$B567)-SUMIFS($E$2:$E567,$B$2:$B567,$B567))</f>
        <v/>
      </c>
      <c r="G567" s="13">
        <f>IF(AND($B567&lt;&gt;"",$B567='Ekstre'!$B$3),COUNTIF($B$2:$B567,'Ekstre'!$B$3),"")</f>
        <v/>
      </c>
    </row>
    <row r="568">
      <c r="A568" s="11" t="n"/>
      <c r="B568" s="8" t="n"/>
      <c r="C568" s="8" t="n"/>
      <c r="D568" s="12" t="n"/>
      <c r="E568" s="12" t="n"/>
      <c r="F568" s="9">
        <f>IF($B568="","",SUMIFS($D$2:$D568,$B$2:$B568,$B568)-SUMIFS($E$2:$E568,$B$2:$B568,$B568))</f>
        <v/>
      </c>
      <c r="G568" s="13">
        <f>IF(AND($B568&lt;&gt;"",$B568='Ekstre'!$B$3),COUNTIF($B$2:$B568,'Ekstre'!$B$3),"")</f>
        <v/>
      </c>
    </row>
    <row r="569">
      <c r="A569" s="11" t="n"/>
      <c r="B569" s="8" t="n"/>
      <c r="C569" s="8" t="n"/>
      <c r="D569" s="12" t="n"/>
      <c r="E569" s="12" t="n"/>
      <c r="F569" s="9">
        <f>IF($B569="","",SUMIFS($D$2:$D569,$B$2:$B569,$B569)-SUMIFS($E$2:$E569,$B$2:$B569,$B569))</f>
        <v/>
      </c>
      <c r="G569" s="13">
        <f>IF(AND($B569&lt;&gt;"",$B569='Ekstre'!$B$3),COUNTIF($B$2:$B569,'Ekstre'!$B$3),"")</f>
        <v/>
      </c>
    </row>
    <row r="570">
      <c r="A570" s="11" t="n"/>
      <c r="B570" s="8" t="n"/>
      <c r="C570" s="8" t="n"/>
      <c r="D570" s="12" t="n"/>
      <c r="E570" s="12" t="n"/>
      <c r="F570" s="9">
        <f>IF($B570="","",SUMIFS($D$2:$D570,$B$2:$B570,$B570)-SUMIFS($E$2:$E570,$B$2:$B570,$B570))</f>
        <v/>
      </c>
      <c r="G570" s="13">
        <f>IF(AND($B570&lt;&gt;"",$B570='Ekstre'!$B$3),COUNTIF($B$2:$B570,'Ekstre'!$B$3),"")</f>
        <v/>
      </c>
    </row>
    <row r="571">
      <c r="A571" s="11" t="n"/>
      <c r="B571" s="8" t="n"/>
      <c r="C571" s="8" t="n"/>
      <c r="D571" s="12" t="n"/>
      <c r="E571" s="12" t="n"/>
      <c r="F571" s="9">
        <f>IF($B571="","",SUMIFS($D$2:$D571,$B$2:$B571,$B571)-SUMIFS($E$2:$E571,$B$2:$B571,$B571))</f>
        <v/>
      </c>
      <c r="G571" s="13">
        <f>IF(AND($B571&lt;&gt;"",$B571='Ekstre'!$B$3),COUNTIF($B$2:$B571,'Ekstre'!$B$3),"")</f>
        <v/>
      </c>
    </row>
    <row r="572">
      <c r="A572" s="11" t="n"/>
      <c r="B572" s="8" t="n"/>
      <c r="C572" s="8" t="n"/>
      <c r="D572" s="12" t="n"/>
      <c r="E572" s="12" t="n"/>
      <c r="F572" s="9">
        <f>IF($B572="","",SUMIFS($D$2:$D572,$B$2:$B572,$B572)-SUMIFS($E$2:$E572,$B$2:$B572,$B572))</f>
        <v/>
      </c>
      <c r="G572" s="13">
        <f>IF(AND($B572&lt;&gt;"",$B572='Ekstre'!$B$3),COUNTIF($B$2:$B572,'Ekstre'!$B$3),"")</f>
        <v/>
      </c>
    </row>
    <row r="573">
      <c r="A573" s="11" t="n"/>
      <c r="B573" s="8" t="n"/>
      <c r="C573" s="8" t="n"/>
      <c r="D573" s="12" t="n"/>
      <c r="E573" s="12" t="n"/>
      <c r="F573" s="9">
        <f>IF($B573="","",SUMIFS($D$2:$D573,$B$2:$B573,$B573)-SUMIFS($E$2:$E573,$B$2:$B573,$B573))</f>
        <v/>
      </c>
      <c r="G573" s="13">
        <f>IF(AND($B573&lt;&gt;"",$B573='Ekstre'!$B$3),COUNTIF($B$2:$B573,'Ekstre'!$B$3),"")</f>
        <v/>
      </c>
    </row>
    <row r="574">
      <c r="A574" s="11" t="n"/>
      <c r="B574" s="8" t="n"/>
      <c r="C574" s="8" t="n"/>
      <c r="D574" s="12" t="n"/>
      <c r="E574" s="12" t="n"/>
      <c r="F574" s="9">
        <f>IF($B574="","",SUMIFS($D$2:$D574,$B$2:$B574,$B574)-SUMIFS($E$2:$E574,$B$2:$B574,$B574))</f>
        <v/>
      </c>
      <c r="G574" s="13">
        <f>IF(AND($B574&lt;&gt;"",$B574='Ekstre'!$B$3),COUNTIF($B$2:$B574,'Ekstre'!$B$3),"")</f>
        <v/>
      </c>
    </row>
    <row r="575">
      <c r="A575" s="11" t="n"/>
      <c r="B575" s="8" t="n"/>
      <c r="C575" s="8" t="n"/>
      <c r="D575" s="12" t="n"/>
      <c r="E575" s="12" t="n"/>
      <c r="F575" s="9">
        <f>IF($B575="","",SUMIFS($D$2:$D575,$B$2:$B575,$B575)-SUMIFS($E$2:$E575,$B$2:$B575,$B575))</f>
        <v/>
      </c>
      <c r="G575" s="13">
        <f>IF(AND($B575&lt;&gt;"",$B575='Ekstre'!$B$3),COUNTIF($B$2:$B575,'Ekstre'!$B$3),"")</f>
        <v/>
      </c>
    </row>
    <row r="576">
      <c r="A576" s="11" t="n"/>
      <c r="B576" s="8" t="n"/>
      <c r="C576" s="8" t="n"/>
      <c r="D576" s="12" t="n"/>
      <c r="E576" s="12" t="n"/>
      <c r="F576" s="9">
        <f>IF($B576="","",SUMIFS($D$2:$D576,$B$2:$B576,$B576)-SUMIFS($E$2:$E576,$B$2:$B576,$B576))</f>
        <v/>
      </c>
      <c r="G576" s="13">
        <f>IF(AND($B576&lt;&gt;"",$B576='Ekstre'!$B$3),COUNTIF($B$2:$B576,'Ekstre'!$B$3),"")</f>
        <v/>
      </c>
    </row>
    <row r="577">
      <c r="A577" s="11" t="n"/>
      <c r="B577" s="8" t="n"/>
      <c r="C577" s="8" t="n"/>
      <c r="D577" s="12" t="n"/>
      <c r="E577" s="12" t="n"/>
      <c r="F577" s="9">
        <f>IF($B577="","",SUMIFS($D$2:$D577,$B$2:$B577,$B577)-SUMIFS($E$2:$E577,$B$2:$B577,$B577))</f>
        <v/>
      </c>
      <c r="G577" s="13">
        <f>IF(AND($B577&lt;&gt;"",$B577='Ekstre'!$B$3),COUNTIF($B$2:$B577,'Ekstre'!$B$3),"")</f>
        <v/>
      </c>
    </row>
    <row r="578">
      <c r="A578" s="11" t="n"/>
      <c r="B578" s="8" t="n"/>
      <c r="C578" s="8" t="n"/>
      <c r="D578" s="12" t="n"/>
      <c r="E578" s="12" t="n"/>
      <c r="F578" s="9">
        <f>IF($B578="","",SUMIFS($D$2:$D578,$B$2:$B578,$B578)-SUMIFS($E$2:$E578,$B$2:$B578,$B578))</f>
        <v/>
      </c>
      <c r="G578" s="13">
        <f>IF(AND($B578&lt;&gt;"",$B578='Ekstre'!$B$3),COUNTIF($B$2:$B578,'Ekstre'!$B$3),"")</f>
        <v/>
      </c>
    </row>
    <row r="579">
      <c r="A579" s="11" t="n"/>
      <c r="B579" s="8" t="n"/>
      <c r="C579" s="8" t="n"/>
      <c r="D579" s="12" t="n"/>
      <c r="E579" s="12" t="n"/>
      <c r="F579" s="9">
        <f>IF($B579="","",SUMIFS($D$2:$D579,$B$2:$B579,$B579)-SUMIFS($E$2:$E579,$B$2:$B579,$B579))</f>
        <v/>
      </c>
      <c r="G579" s="13">
        <f>IF(AND($B579&lt;&gt;"",$B579='Ekstre'!$B$3),COUNTIF($B$2:$B579,'Ekstre'!$B$3),"")</f>
        <v/>
      </c>
    </row>
    <row r="580">
      <c r="A580" s="11" t="n"/>
      <c r="B580" s="8" t="n"/>
      <c r="C580" s="8" t="n"/>
      <c r="D580" s="12" t="n"/>
      <c r="E580" s="12" t="n"/>
      <c r="F580" s="9">
        <f>IF($B580="","",SUMIFS($D$2:$D580,$B$2:$B580,$B580)-SUMIFS($E$2:$E580,$B$2:$B580,$B580))</f>
        <v/>
      </c>
      <c r="G580" s="13">
        <f>IF(AND($B580&lt;&gt;"",$B580='Ekstre'!$B$3),COUNTIF($B$2:$B580,'Ekstre'!$B$3),"")</f>
        <v/>
      </c>
    </row>
    <row r="581">
      <c r="A581" s="11" t="n"/>
      <c r="B581" s="8" t="n"/>
      <c r="C581" s="8" t="n"/>
      <c r="D581" s="12" t="n"/>
      <c r="E581" s="12" t="n"/>
      <c r="F581" s="9">
        <f>IF($B581="","",SUMIFS($D$2:$D581,$B$2:$B581,$B581)-SUMIFS($E$2:$E581,$B$2:$B581,$B581))</f>
        <v/>
      </c>
      <c r="G581" s="13">
        <f>IF(AND($B581&lt;&gt;"",$B581='Ekstre'!$B$3),COUNTIF($B$2:$B581,'Ekstre'!$B$3),"")</f>
        <v/>
      </c>
    </row>
    <row r="582">
      <c r="A582" s="11" t="n"/>
      <c r="B582" s="8" t="n"/>
      <c r="C582" s="8" t="n"/>
      <c r="D582" s="12" t="n"/>
      <c r="E582" s="12" t="n"/>
      <c r="F582" s="9">
        <f>IF($B582="","",SUMIFS($D$2:$D582,$B$2:$B582,$B582)-SUMIFS($E$2:$E582,$B$2:$B582,$B582))</f>
        <v/>
      </c>
      <c r="G582" s="13">
        <f>IF(AND($B582&lt;&gt;"",$B582='Ekstre'!$B$3),COUNTIF($B$2:$B582,'Ekstre'!$B$3),"")</f>
        <v/>
      </c>
    </row>
    <row r="583">
      <c r="A583" s="11" t="n"/>
      <c r="B583" s="8" t="n"/>
      <c r="C583" s="8" t="n"/>
      <c r="D583" s="12" t="n"/>
      <c r="E583" s="12" t="n"/>
      <c r="F583" s="9">
        <f>IF($B583="","",SUMIFS($D$2:$D583,$B$2:$B583,$B583)-SUMIFS($E$2:$E583,$B$2:$B583,$B583))</f>
        <v/>
      </c>
      <c r="G583" s="13">
        <f>IF(AND($B583&lt;&gt;"",$B583='Ekstre'!$B$3),COUNTIF($B$2:$B583,'Ekstre'!$B$3),"")</f>
        <v/>
      </c>
    </row>
    <row r="584">
      <c r="A584" s="11" t="n"/>
      <c r="B584" s="8" t="n"/>
      <c r="C584" s="8" t="n"/>
      <c r="D584" s="12" t="n"/>
      <c r="E584" s="12" t="n"/>
      <c r="F584" s="9">
        <f>IF($B584="","",SUMIFS($D$2:$D584,$B$2:$B584,$B584)-SUMIFS($E$2:$E584,$B$2:$B584,$B584))</f>
        <v/>
      </c>
      <c r="G584" s="13">
        <f>IF(AND($B584&lt;&gt;"",$B584='Ekstre'!$B$3),COUNTIF($B$2:$B584,'Ekstre'!$B$3),"")</f>
        <v/>
      </c>
    </row>
    <row r="585">
      <c r="A585" s="11" t="n"/>
      <c r="B585" s="8" t="n"/>
      <c r="C585" s="8" t="n"/>
      <c r="D585" s="12" t="n"/>
      <c r="E585" s="12" t="n"/>
      <c r="F585" s="9">
        <f>IF($B585="","",SUMIFS($D$2:$D585,$B$2:$B585,$B585)-SUMIFS($E$2:$E585,$B$2:$B585,$B585))</f>
        <v/>
      </c>
      <c r="G585" s="13">
        <f>IF(AND($B585&lt;&gt;"",$B585='Ekstre'!$B$3),COUNTIF($B$2:$B585,'Ekstre'!$B$3),"")</f>
        <v/>
      </c>
    </row>
    <row r="586">
      <c r="A586" s="11" t="n"/>
      <c r="B586" s="8" t="n"/>
      <c r="C586" s="8" t="n"/>
      <c r="D586" s="12" t="n"/>
      <c r="E586" s="12" t="n"/>
      <c r="F586" s="9">
        <f>IF($B586="","",SUMIFS($D$2:$D586,$B$2:$B586,$B586)-SUMIFS($E$2:$E586,$B$2:$B586,$B586))</f>
        <v/>
      </c>
      <c r="G586" s="13">
        <f>IF(AND($B586&lt;&gt;"",$B586='Ekstre'!$B$3),COUNTIF($B$2:$B586,'Ekstre'!$B$3),"")</f>
        <v/>
      </c>
    </row>
    <row r="587">
      <c r="A587" s="11" t="n"/>
      <c r="B587" s="8" t="n"/>
      <c r="C587" s="8" t="n"/>
      <c r="D587" s="12" t="n"/>
      <c r="E587" s="12" t="n"/>
      <c r="F587" s="9">
        <f>IF($B587="","",SUMIFS($D$2:$D587,$B$2:$B587,$B587)-SUMIFS($E$2:$E587,$B$2:$B587,$B587))</f>
        <v/>
      </c>
      <c r="G587" s="13">
        <f>IF(AND($B587&lt;&gt;"",$B587='Ekstre'!$B$3),COUNTIF($B$2:$B587,'Ekstre'!$B$3),"")</f>
        <v/>
      </c>
    </row>
    <row r="588">
      <c r="A588" s="11" t="n"/>
      <c r="B588" s="8" t="n"/>
      <c r="C588" s="8" t="n"/>
      <c r="D588" s="12" t="n"/>
      <c r="E588" s="12" t="n"/>
      <c r="F588" s="9">
        <f>IF($B588="","",SUMIFS($D$2:$D588,$B$2:$B588,$B588)-SUMIFS($E$2:$E588,$B$2:$B588,$B588))</f>
        <v/>
      </c>
      <c r="G588" s="13">
        <f>IF(AND($B588&lt;&gt;"",$B588='Ekstre'!$B$3),COUNTIF($B$2:$B588,'Ekstre'!$B$3),"")</f>
        <v/>
      </c>
    </row>
    <row r="589">
      <c r="A589" s="11" t="n"/>
      <c r="B589" s="8" t="n"/>
      <c r="C589" s="8" t="n"/>
      <c r="D589" s="12" t="n"/>
      <c r="E589" s="12" t="n"/>
      <c r="F589" s="9">
        <f>IF($B589="","",SUMIFS($D$2:$D589,$B$2:$B589,$B589)-SUMIFS($E$2:$E589,$B$2:$B589,$B589))</f>
        <v/>
      </c>
      <c r="G589" s="13">
        <f>IF(AND($B589&lt;&gt;"",$B589='Ekstre'!$B$3),COUNTIF($B$2:$B589,'Ekstre'!$B$3),"")</f>
        <v/>
      </c>
    </row>
    <row r="590">
      <c r="A590" s="11" t="n"/>
      <c r="B590" s="8" t="n"/>
      <c r="C590" s="8" t="n"/>
      <c r="D590" s="12" t="n"/>
      <c r="E590" s="12" t="n"/>
      <c r="F590" s="9">
        <f>IF($B590="","",SUMIFS($D$2:$D590,$B$2:$B590,$B590)-SUMIFS($E$2:$E590,$B$2:$B590,$B590))</f>
        <v/>
      </c>
      <c r="G590" s="13">
        <f>IF(AND($B590&lt;&gt;"",$B590='Ekstre'!$B$3),COUNTIF($B$2:$B590,'Ekstre'!$B$3),"")</f>
        <v/>
      </c>
    </row>
    <row r="591">
      <c r="A591" s="11" t="n"/>
      <c r="B591" s="8" t="n"/>
      <c r="C591" s="8" t="n"/>
      <c r="D591" s="12" t="n"/>
      <c r="E591" s="12" t="n"/>
      <c r="F591" s="9">
        <f>IF($B591="","",SUMIFS($D$2:$D591,$B$2:$B591,$B591)-SUMIFS($E$2:$E591,$B$2:$B591,$B591))</f>
        <v/>
      </c>
      <c r="G591" s="13">
        <f>IF(AND($B591&lt;&gt;"",$B591='Ekstre'!$B$3),COUNTIF($B$2:$B591,'Ekstre'!$B$3),"")</f>
        <v/>
      </c>
    </row>
    <row r="592">
      <c r="A592" s="11" t="n"/>
      <c r="B592" s="8" t="n"/>
      <c r="C592" s="8" t="n"/>
      <c r="D592" s="12" t="n"/>
      <c r="E592" s="12" t="n"/>
      <c r="F592" s="9">
        <f>IF($B592="","",SUMIFS($D$2:$D592,$B$2:$B592,$B592)-SUMIFS($E$2:$E592,$B$2:$B592,$B592))</f>
        <v/>
      </c>
      <c r="G592" s="13">
        <f>IF(AND($B592&lt;&gt;"",$B592='Ekstre'!$B$3),COUNTIF($B$2:$B592,'Ekstre'!$B$3),"")</f>
        <v/>
      </c>
    </row>
    <row r="593">
      <c r="A593" s="11" t="n"/>
      <c r="B593" s="8" t="n"/>
      <c r="C593" s="8" t="n"/>
      <c r="D593" s="12" t="n"/>
      <c r="E593" s="12" t="n"/>
      <c r="F593" s="9">
        <f>IF($B593="","",SUMIFS($D$2:$D593,$B$2:$B593,$B593)-SUMIFS($E$2:$E593,$B$2:$B593,$B593))</f>
        <v/>
      </c>
      <c r="G593" s="13">
        <f>IF(AND($B593&lt;&gt;"",$B593='Ekstre'!$B$3),COUNTIF($B$2:$B593,'Ekstre'!$B$3),"")</f>
        <v/>
      </c>
    </row>
    <row r="594">
      <c r="A594" s="11" t="n"/>
      <c r="B594" s="8" t="n"/>
      <c r="C594" s="8" t="n"/>
      <c r="D594" s="12" t="n"/>
      <c r="E594" s="12" t="n"/>
      <c r="F594" s="9">
        <f>IF($B594="","",SUMIFS($D$2:$D594,$B$2:$B594,$B594)-SUMIFS($E$2:$E594,$B$2:$B594,$B594))</f>
        <v/>
      </c>
      <c r="G594" s="13">
        <f>IF(AND($B594&lt;&gt;"",$B594='Ekstre'!$B$3),COUNTIF($B$2:$B594,'Ekstre'!$B$3),"")</f>
        <v/>
      </c>
    </row>
    <row r="595">
      <c r="A595" s="11" t="n"/>
      <c r="B595" s="8" t="n"/>
      <c r="C595" s="8" t="n"/>
      <c r="D595" s="12" t="n"/>
      <c r="E595" s="12" t="n"/>
      <c r="F595" s="9">
        <f>IF($B595="","",SUMIFS($D$2:$D595,$B$2:$B595,$B595)-SUMIFS($E$2:$E595,$B$2:$B595,$B595))</f>
        <v/>
      </c>
      <c r="G595" s="13">
        <f>IF(AND($B595&lt;&gt;"",$B595='Ekstre'!$B$3),COUNTIF($B$2:$B595,'Ekstre'!$B$3),"")</f>
        <v/>
      </c>
    </row>
    <row r="596">
      <c r="A596" s="11" t="n"/>
      <c r="B596" s="8" t="n"/>
      <c r="C596" s="8" t="n"/>
      <c r="D596" s="12" t="n"/>
      <c r="E596" s="12" t="n"/>
      <c r="F596" s="9">
        <f>IF($B596="","",SUMIFS($D$2:$D596,$B$2:$B596,$B596)-SUMIFS($E$2:$E596,$B$2:$B596,$B596))</f>
        <v/>
      </c>
      <c r="G596" s="13">
        <f>IF(AND($B596&lt;&gt;"",$B596='Ekstre'!$B$3),COUNTIF($B$2:$B596,'Ekstre'!$B$3),"")</f>
        <v/>
      </c>
    </row>
    <row r="597">
      <c r="A597" s="11" t="n"/>
      <c r="B597" s="8" t="n"/>
      <c r="C597" s="8" t="n"/>
      <c r="D597" s="12" t="n"/>
      <c r="E597" s="12" t="n"/>
      <c r="F597" s="9">
        <f>IF($B597="","",SUMIFS($D$2:$D597,$B$2:$B597,$B597)-SUMIFS($E$2:$E597,$B$2:$B597,$B597))</f>
        <v/>
      </c>
      <c r="G597" s="13">
        <f>IF(AND($B597&lt;&gt;"",$B597='Ekstre'!$B$3),COUNTIF($B$2:$B597,'Ekstre'!$B$3),"")</f>
        <v/>
      </c>
    </row>
    <row r="598">
      <c r="A598" s="11" t="n"/>
      <c r="B598" s="8" t="n"/>
      <c r="C598" s="8" t="n"/>
      <c r="D598" s="12" t="n"/>
      <c r="E598" s="12" t="n"/>
      <c r="F598" s="9">
        <f>IF($B598="","",SUMIFS($D$2:$D598,$B$2:$B598,$B598)-SUMIFS($E$2:$E598,$B$2:$B598,$B598))</f>
        <v/>
      </c>
      <c r="G598" s="13">
        <f>IF(AND($B598&lt;&gt;"",$B598='Ekstre'!$B$3),COUNTIF($B$2:$B598,'Ekstre'!$B$3),"")</f>
        <v/>
      </c>
    </row>
    <row r="599">
      <c r="A599" s="11" t="n"/>
      <c r="B599" s="8" t="n"/>
      <c r="C599" s="8" t="n"/>
      <c r="D599" s="12" t="n"/>
      <c r="E599" s="12" t="n"/>
      <c r="F599" s="9">
        <f>IF($B599="","",SUMIFS($D$2:$D599,$B$2:$B599,$B599)-SUMIFS($E$2:$E599,$B$2:$B599,$B599))</f>
        <v/>
      </c>
      <c r="G599" s="13">
        <f>IF(AND($B599&lt;&gt;"",$B599='Ekstre'!$B$3),COUNTIF($B$2:$B599,'Ekstre'!$B$3),"")</f>
        <v/>
      </c>
    </row>
    <row r="600">
      <c r="A600" s="11" t="n"/>
      <c r="B600" s="8" t="n"/>
      <c r="C600" s="8" t="n"/>
      <c r="D600" s="12" t="n"/>
      <c r="E600" s="12" t="n"/>
      <c r="F600" s="9">
        <f>IF($B600="","",SUMIFS($D$2:$D600,$B$2:$B600,$B600)-SUMIFS($E$2:$E600,$B$2:$B600,$B600))</f>
        <v/>
      </c>
      <c r="G600" s="13">
        <f>IF(AND($B600&lt;&gt;"",$B600='Ekstre'!$B$3),COUNTIF($B$2:$B600,'Ekstre'!$B$3),"")</f>
        <v/>
      </c>
    </row>
    <row r="601">
      <c r="A601" s="11" t="n"/>
      <c r="B601" s="8" t="n"/>
      <c r="C601" s="8" t="n"/>
      <c r="D601" s="12" t="n"/>
      <c r="E601" s="12" t="n"/>
      <c r="F601" s="9">
        <f>IF($B601="","",SUMIFS($D$2:$D601,$B$2:$B601,$B601)-SUMIFS($E$2:$E601,$B$2:$B601,$B601))</f>
        <v/>
      </c>
      <c r="G601" s="13">
        <f>IF(AND($B601&lt;&gt;"",$B601='Ekstre'!$B$3),COUNTIF($B$2:$B601,'Ekstre'!$B$3),"")</f>
        <v/>
      </c>
    </row>
    <row r="602">
      <c r="A602" s="11" t="n"/>
      <c r="B602" s="8" t="n"/>
      <c r="C602" s="8" t="n"/>
      <c r="D602" s="12" t="n"/>
      <c r="E602" s="12" t="n"/>
      <c r="F602" s="9">
        <f>IF($B602="","",SUMIFS($D$2:$D602,$B$2:$B602,$B602)-SUMIFS($E$2:$E602,$B$2:$B602,$B602))</f>
        <v/>
      </c>
      <c r="G602" s="13">
        <f>IF(AND($B602&lt;&gt;"",$B602='Ekstre'!$B$3),COUNTIF($B$2:$B602,'Ekstre'!$B$3),"")</f>
        <v/>
      </c>
    </row>
    <row r="603">
      <c r="A603" s="11" t="n"/>
      <c r="B603" s="8" t="n"/>
      <c r="C603" s="8" t="n"/>
      <c r="D603" s="12" t="n"/>
      <c r="E603" s="12" t="n"/>
      <c r="F603" s="9">
        <f>IF($B603="","",SUMIFS($D$2:$D603,$B$2:$B603,$B603)-SUMIFS($E$2:$E603,$B$2:$B603,$B603))</f>
        <v/>
      </c>
      <c r="G603" s="13">
        <f>IF(AND($B603&lt;&gt;"",$B603='Ekstre'!$B$3),COUNTIF($B$2:$B603,'Ekstre'!$B$3),"")</f>
        <v/>
      </c>
    </row>
    <row r="604">
      <c r="A604" s="11" t="n"/>
      <c r="B604" s="8" t="n"/>
      <c r="C604" s="8" t="n"/>
      <c r="D604" s="12" t="n"/>
      <c r="E604" s="12" t="n"/>
      <c r="F604" s="9">
        <f>IF($B604="","",SUMIFS($D$2:$D604,$B$2:$B604,$B604)-SUMIFS($E$2:$E604,$B$2:$B604,$B604))</f>
        <v/>
      </c>
      <c r="G604" s="13">
        <f>IF(AND($B604&lt;&gt;"",$B604='Ekstre'!$B$3),COUNTIF($B$2:$B604,'Ekstre'!$B$3),"")</f>
        <v/>
      </c>
    </row>
    <row r="605">
      <c r="A605" s="11" t="n"/>
      <c r="B605" s="8" t="n"/>
      <c r="C605" s="8" t="n"/>
      <c r="D605" s="12" t="n"/>
      <c r="E605" s="12" t="n"/>
      <c r="F605" s="9">
        <f>IF($B605="","",SUMIFS($D$2:$D605,$B$2:$B605,$B605)-SUMIFS($E$2:$E605,$B$2:$B605,$B605))</f>
        <v/>
      </c>
      <c r="G605" s="13">
        <f>IF(AND($B605&lt;&gt;"",$B605='Ekstre'!$B$3),COUNTIF($B$2:$B605,'Ekstre'!$B$3),"")</f>
        <v/>
      </c>
    </row>
    <row r="606">
      <c r="A606" s="11" t="n"/>
      <c r="B606" s="8" t="n"/>
      <c r="C606" s="8" t="n"/>
      <c r="D606" s="12" t="n"/>
      <c r="E606" s="12" t="n"/>
      <c r="F606" s="9">
        <f>IF($B606="","",SUMIFS($D$2:$D606,$B$2:$B606,$B606)-SUMIFS($E$2:$E606,$B$2:$B606,$B606))</f>
        <v/>
      </c>
      <c r="G606" s="13">
        <f>IF(AND($B606&lt;&gt;"",$B606='Ekstre'!$B$3),COUNTIF($B$2:$B606,'Ekstre'!$B$3),"")</f>
        <v/>
      </c>
    </row>
    <row r="607">
      <c r="A607" s="11" t="n"/>
      <c r="B607" s="8" t="n"/>
      <c r="C607" s="8" t="n"/>
      <c r="D607" s="12" t="n"/>
      <c r="E607" s="12" t="n"/>
      <c r="F607" s="9">
        <f>IF($B607="","",SUMIFS($D$2:$D607,$B$2:$B607,$B607)-SUMIFS($E$2:$E607,$B$2:$B607,$B607))</f>
        <v/>
      </c>
      <c r="G607" s="13">
        <f>IF(AND($B607&lt;&gt;"",$B607='Ekstre'!$B$3),COUNTIF($B$2:$B607,'Ekstre'!$B$3),"")</f>
        <v/>
      </c>
    </row>
    <row r="608">
      <c r="A608" s="11" t="n"/>
      <c r="B608" s="8" t="n"/>
      <c r="C608" s="8" t="n"/>
      <c r="D608" s="12" t="n"/>
      <c r="E608" s="12" t="n"/>
      <c r="F608" s="9">
        <f>IF($B608="","",SUMIFS($D$2:$D608,$B$2:$B608,$B608)-SUMIFS($E$2:$E608,$B$2:$B608,$B608))</f>
        <v/>
      </c>
      <c r="G608" s="13">
        <f>IF(AND($B608&lt;&gt;"",$B608='Ekstre'!$B$3),COUNTIF($B$2:$B608,'Ekstre'!$B$3),"")</f>
        <v/>
      </c>
    </row>
    <row r="609">
      <c r="A609" s="11" t="n"/>
      <c r="B609" s="8" t="n"/>
      <c r="C609" s="8" t="n"/>
      <c r="D609" s="12" t="n"/>
      <c r="E609" s="12" t="n"/>
      <c r="F609" s="9">
        <f>IF($B609="","",SUMIFS($D$2:$D609,$B$2:$B609,$B609)-SUMIFS($E$2:$E609,$B$2:$B609,$B609))</f>
        <v/>
      </c>
      <c r="G609" s="13">
        <f>IF(AND($B609&lt;&gt;"",$B609='Ekstre'!$B$3),COUNTIF($B$2:$B609,'Ekstre'!$B$3),"")</f>
        <v/>
      </c>
    </row>
    <row r="610">
      <c r="A610" s="11" t="n"/>
      <c r="B610" s="8" t="n"/>
      <c r="C610" s="8" t="n"/>
      <c r="D610" s="12" t="n"/>
      <c r="E610" s="12" t="n"/>
      <c r="F610" s="9">
        <f>IF($B610="","",SUMIFS($D$2:$D610,$B$2:$B610,$B610)-SUMIFS($E$2:$E610,$B$2:$B610,$B610))</f>
        <v/>
      </c>
      <c r="G610" s="13">
        <f>IF(AND($B610&lt;&gt;"",$B610='Ekstre'!$B$3),COUNTIF($B$2:$B610,'Ekstre'!$B$3),"")</f>
        <v/>
      </c>
    </row>
    <row r="611">
      <c r="A611" s="11" t="n"/>
      <c r="B611" s="8" t="n"/>
      <c r="C611" s="8" t="n"/>
      <c r="D611" s="12" t="n"/>
      <c r="E611" s="12" t="n"/>
      <c r="F611" s="9">
        <f>IF($B611="","",SUMIFS($D$2:$D611,$B$2:$B611,$B611)-SUMIFS($E$2:$E611,$B$2:$B611,$B611))</f>
        <v/>
      </c>
      <c r="G611" s="13">
        <f>IF(AND($B611&lt;&gt;"",$B611='Ekstre'!$B$3),COUNTIF($B$2:$B611,'Ekstre'!$B$3),"")</f>
        <v/>
      </c>
    </row>
    <row r="612">
      <c r="A612" s="11" t="n"/>
      <c r="B612" s="8" t="n"/>
      <c r="C612" s="8" t="n"/>
      <c r="D612" s="12" t="n"/>
      <c r="E612" s="12" t="n"/>
      <c r="F612" s="9">
        <f>IF($B612="","",SUMIFS($D$2:$D612,$B$2:$B612,$B612)-SUMIFS($E$2:$E612,$B$2:$B612,$B612))</f>
        <v/>
      </c>
      <c r="G612" s="13">
        <f>IF(AND($B612&lt;&gt;"",$B612='Ekstre'!$B$3),COUNTIF($B$2:$B612,'Ekstre'!$B$3),"")</f>
        <v/>
      </c>
    </row>
    <row r="613">
      <c r="A613" s="11" t="n"/>
      <c r="B613" s="8" t="n"/>
      <c r="C613" s="8" t="n"/>
      <c r="D613" s="12" t="n"/>
      <c r="E613" s="12" t="n"/>
      <c r="F613" s="9">
        <f>IF($B613="","",SUMIFS($D$2:$D613,$B$2:$B613,$B613)-SUMIFS($E$2:$E613,$B$2:$B613,$B613))</f>
        <v/>
      </c>
      <c r="G613" s="13">
        <f>IF(AND($B613&lt;&gt;"",$B613='Ekstre'!$B$3),COUNTIF($B$2:$B613,'Ekstre'!$B$3),"")</f>
        <v/>
      </c>
    </row>
    <row r="614">
      <c r="A614" s="11" t="n"/>
      <c r="B614" s="8" t="n"/>
      <c r="C614" s="8" t="n"/>
      <c r="D614" s="12" t="n"/>
      <c r="E614" s="12" t="n"/>
      <c r="F614" s="9">
        <f>IF($B614="","",SUMIFS($D$2:$D614,$B$2:$B614,$B614)-SUMIFS($E$2:$E614,$B$2:$B614,$B614))</f>
        <v/>
      </c>
      <c r="G614" s="13">
        <f>IF(AND($B614&lt;&gt;"",$B614='Ekstre'!$B$3),COUNTIF($B$2:$B614,'Ekstre'!$B$3),"")</f>
        <v/>
      </c>
    </row>
    <row r="615">
      <c r="A615" s="11" t="n"/>
      <c r="B615" s="8" t="n"/>
      <c r="C615" s="8" t="n"/>
      <c r="D615" s="12" t="n"/>
      <c r="E615" s="12" t="n"/>
      <c r="F615" s="9">
        <f>IF($B615="","",SUMIFS($D$2:$D615,$B$2:$B615,$B615)-SUMIFS($E$2:$E615,$B$2:$B615,$B615))</f>
        <v/>
      </c>
      <c r="G615" s="13">
        <f>IF(AND($B615&lt;&gt;"",$B615='Ekstre'!$B$3),COUNTIF($B$2:$B615,'Ekstre'!$B$3),"")</f>
        <v/>
      </c>
    </row>
    <row r="616">
      <c r="A616" s="11" t="n"/>
      <c r="B616" s="8" t="n"/>
      <c r="C616" s="8" t="n"/>
      <c r="D616" s="12" t="n"/>
      <c r="E616" s="12" t="n"/>
      <c r="F616" s="9">
        <f>IF($B616="","",SUMIFS($D$2:$D616,$B$2:$B616,$B616)-SUMIFS($E$2:$E616,$B$2:$B616,$B616))</f>
        <v/>
      </c>
      <c r="G616" s="13">
        <f>IF(AND($B616&lt;&gt;"",$B616='Ekstre'!$B$3),COUNTIF($B$2:$B616,'Ekstre'!$B$3),"")</f>
        <v/>
      </c>
    </row>
    <row r="617">
      <c r="A617" s="11" t="n"/>
      <c r="B617" s="8" t="n"/>
      <c r="C617" s="8" t="n"/>
      <c r="D617" s="12" t="n"/>
      <c r="E617" s="12" t="n"/>
      <c r="F617" s="9">
        <f>IF($B617="","",SUMIFS($D$2:$D617,$B$2:$B617,$B617)-SUMIFS($E$2:$E617,$B$2:$B617,$B617))</f>
        <v/>
      </c>
      <c r="G617" s="13">
        <f>IF(AND($B617&lt;&gt;"",$B617='Ekstre'!$B$3),COUNTIF($B$2:$B617,'Ekstre'!$B$3),"")</f>
        <v/>
      </c>
    </row>
    <row r="618">
      <c r="A618" s="11" t="n"/>
      <c r="B618" s="8" t="n"/>
      <c r="C618" s="8" t="n"/>
      <c r="D618" s="12" t="n"/>
      <c r="E618" s="12" t="n"/>
      <c r="F618" s="9">
        <f>IF($B618="","",SUMIFS($D$2:$D618,$B$2:$B618,$B618)-SUMIFS($E$2:$E618,$B$2:$B618,$B618))</f>
        <v/>
      </c>
      <c r="G618" s="13">
        <f>IF(AND($B618&lt;&gt;"",$B618='Ekstre'!$B$3),COUNTIF($B$2:$B618,'Ekstre'!$B$3),"")</f>
        <v/>
      </c>
    </row>
    <row r="619">
      <c r="A619" s="11" t="n"/>
      <c r="B619" s="8" t="n"/>
      <c r="C619" s="8" t="n"/>
      <c r="D619" s="12" t="n"/>
      <c r="E619" s="12" t="n"/>
      <c r="F619" s="9">
        <f>IF($B619="","",SUMIFS($D$2:$D619,$B$2:$B619,$B619)-SUMIFS($E$2:$E619,$B$2:$B619,$B619))</f>
        <v/>
      </c>
      <c r="G619" s="13">
        <f>IF(AND($B619&lt;&gt;"",$B619='Ekstre'!$B$3),COUNTIF($B$2:$B619,'Ekstre'!$B$3),"")</f>
        <v/>
      </c>
    </row>
    <row r="620">
      <c r="A620" s="11" t="n"/>
      <c r="B620" s="8" t="n"/>
      <c r="C620" s="8" t="n"/>
      <c r="D620" s="12" t="n"/>
      <c r="E620" s="12" t="n"/>
      <c r="F620" s="9">
        <f>IF($B620="","",SUMIFS($D$2:$D620,$B$2:$B620,$B620)-SUMIFS($E$2:$E620,$B$2:$B620,$B620))</f>
        <v/>
      </c>
      <c r="G620" s="13">
        <f>IF(AND($B620&lt;&gt;"",$B620='Ekstre'!$B$3),COUNTIF($B$2:$B620,'Ekstre'!$B$3),"")</f>
        <v/>
      </c>
    </row>
    <row r="621">
      <c r="A621" s="11" t="n"/>
      <c r="B621" s="8" t="n"/>
      <c r="C621" s="8" t="n"/>
      <c r="D621" s="12" t="n"/>
      <c r="E621" s="12" t="n"/>
      <c r="F621" s="9">
        <f>IF($B621="","",SUMIFS($D$2:$D621,$B$2:$B621,$B621)-SUMIFS($E$2:$E621,$B$2:$B621,$B621))</f>
        <v/>
      </c>
      <c r="G621" s="13">
        <f>IF(AND($B621&lt;&gt;"",$B621='Ekstre'!$B$3),COUNTIF($B$2:$B621,'Ekstre'!$B$3),"")</f>
        <v/>
      </c>
    </row>
    <row r="622">
      <c r="A622" s="11" t="n"/>
      <c r="B622" s="8" t="n"/>
      <c r="C622" s="8" t="n"/>
      <c r="D622" s="12" t="n"/>
      <c r="E622" s="12" t="n"/>
      <c r="F622" s="9">
        <f>IF($B622="","",SUMIFS($D$2:$D622,$B$2:$B622,$B622)-SUMIFS($E$2:$E622,$B$2:$B622,$B622))</f>
        <v/>
      </c>
      <c r="G622" s="13">
        <f>IF(AND($B622&lt;&gt;"",$B622='Ekstre'!$B$3),COUNTIF($B$2:$B622,'Ekstre'!$B$3),"")</f>
        <v/>
      </c>
    </row>
    <row r="623">
      <c r="A623" s="11" t="n"/>
      <c r="B623" s="8" t="n"/>
      <c r="C623" s="8" t="n"/>
      <c r="D623" s="12" t="n"/>
      <c r="E623" s="12" t="n"/>
      <c r="F623" s="9">
        <f>IF($B623="","",SUMIFS($D$2:$D623,$B$2:$B623,$B623)-SUMIFS($E$2:$E623,$B$2:$B623,$B623))</f>
        <v/>
      </c>
      <c r="G623" s="13">
        <f>IF(AND($B623&lt;&gt;"",$B623='Ekstre'!$B$3),COUNTIF($B$2:$B623,'Ekstre'!$B$3),"")</f>
        <v/>
      </c>
    </row>
    <row r="624">
      <c r="A624" s="11" t="n"/>
      <c r="B624" s="8" t="n"/>
      <c r="C624" s="8" t="n"/>
      <c r="D624" s="12" t="n"/>
      <c r="E624" s="12" t="n"/>
      <c r="F624" s="9">
        <f>IF($B624="","",SUMIFS($D$2:$D624,$B$2:$B624,$B624)-SUMIFS($E$2:$E624,$B$2:$B624,$B624))</f>
        <v/>
      </c>
      <c r="G624" s="13">
        <f>IF(AND($B624&lt;&gt;"",$B624='Ekstre'!$B$3),COUNTIF($B$2:$B624,'Ekstre'!$B$3),"")</f>
        <v/>
      </c>
    </row>
    <row r="625">
      <c r="A625" s="11" t="n"/>
      <c r="B625" s="8" t="n"/>
      <c r="C625" s="8" t="n"/>
      <c r="D625" s="12" t="n"/>
      <c r="E625" s="12" t="n"/>
      <c r="F625" s="9">
        <f>IF($B625="","",SUMIFS($D$2:$D625,$B$2:$B625,$B625)-SUMIFS($E$2:$E625,$B$2:$B625,$B625))</f>
        <v/>
      </c>
      <c r="G625" s="13">
        <f>IF(AND($B625&lt;&gt;"",$B625='Ekstre'!$B$3),COUNTIF($B$2:$B625,'Ekstre'!$B$3),"")</f>
        <v/>
      </c>
    </row>
    <row r="626">
      <c r="A626" s="11" t="n"/>
      <c r="B626" s="8" t="n"/>
      <c r="C626" s="8" t="n"/>
      <c r="D626" s="12" t="n"/>
      <c r="E626" s="12" t="n"/>
      <c r="F626" s="9">
        <f>IF($B626="","",SUMIFS($D$2:$D626,$B$2:$B626,$B626)-SUMIFS($E$2:$E626,$B$2:$B626,$B626))</f>
        <v/>
      </c>
      <c r="G626" s="13">
        <f>IF(AND($B626&lt;&gt;"",$B626='Ekstre'!$B$3),COUNTIF($B$2:$B626,'Ekstre'!$B$3),"")</f>
        <v/>
      </c>
    </row>
    <row r="627">
      <c r="A627" s="11" t="n"/>
      <c r="B627" s="8" t="n"/>
      <c r="C627" s="8" t="n"/>
      <c r="D627" s="12" t="n"/>
      <c r="E627" s="12" t="n"/>
      <c r="F627" s="9">
        <f>IF($B627="","",SUMIFS($D$2:$D627,$B$2:$B627,$B627)-SUMIFS($E$2:$E627,$B$2:$B627,$B627))</f>
        <v/>
      </c>
      <c r="G627" s="13">
        <f>IF(AND($B627&lt;&gt;"",$B627='Ekstre'!$B$3),COUNTIF($B$2:$B627,'Ekstre'!$B$3),"")</f>
        <v/>
      </c>
    </row>
    <row r="628">
      <c r="A628" s="11" t="n"/>
      <c r="B628" s="8" t="n"/>
      <c r="C628" s="8" t="n"/>
      <c r="D628" s="12" t="n"/>
      <c r="E628" s="12" t="n"/>
      <c r="F628" s="9">
        <f>IF($B628="","",SUMIFS($D$2:$D628,$B$2:$B628,$B628)-SUMIFS($E$2:$E628,$B$2:$B628,$B628))</f>
        <v/>
      </c>
      <c r="G628" s="13">
        <f>IF(AND($B628&lt;&gt;"",$B628='Ekstre'!$B$3),COUNTIF($B$2:$B628,'Ekstre'!$B$3),"")</f>
        <v/>
      </c>
    </row>
    <row r="629">
      <c r="A629" s="11" t="n"/>
      <c r="B629" s="8" t="n"/>
      <c r="C629" s="8" t="n"/>
      <c r="D629" s="12" t="n"/>
      <c r="E629" s="12" t="n"/>
      <c r="F629" s="9">
        <f>IF($B629="","",SUMIFS($D$2:$D629,$B$2:$B629,$B629)-SUMIFS($E$2:$E629,$B$2:$B629,$B629))</f>
        <v/>
      </c>
      <c r="G629" s="13">
        <f>IF(AND($B629&lt;&gt;"",$B629='Ekstre'!$B$3),COUNTIF($B$2:$B629,'Ekstre'!$B$3),"")</f>
        <v/>
      </c>
    </row>
    <row r="630">
      <c r="A630" s="11" t="n"/>
      <c r="B630" s="8" t="n"/>
      <c r="C630" s="8" t="n"/>
      <c r="D630" s="12" t="n"/>
      <c r="E630" s="12" t="n"/>
      <c r="F630" s="9">
        <f>IF($B630="","",SUMIFS($D$2:$D630,$B$2:$B630,$B630)-SUMIFS($E$2:$E630,$B$2:$B630,$B630))</f>
        <v/>
      </c>
      <c r="G630" s="13">
        <f>IF(AND($B630&lt;&gt;"",$B630='Ekstre'!$B$3),COUNTIF($B$2:$B630,'Ekstre'!$B$3),"")</f>
        <v/>
      </c>
    </row>
    <row r="631">
      <c r="A631" s="11" t="n"/>
      <c r="B631" s="8" t="n"/>
      <c r="C631" s="8" t="n"/>
      <c r="D631" s="12" t="n"/>
      <c r="E631" s="12" t="n"/>
      <c r="F631" s="9">
        <f>IF($B631="","",SUMIFS($D$2:$D631,$B$2:$B631,$B631)-SUMIFS($E$2:$E631,$B$2:$B631,$B631))</f>
        <v/>
      </c>
      <c r="G631" s="13">
        <f>IF(AND($B631&lt;&gt;"",$B631='Ekstre'!$B$3),COUNTIF($B$2:$B631,'Ekstre'!$B$3),"")</f>
        <v/>
      </c>
    </row>
    <row r="632">
      <c r="A632" s="11" t="n"/>
      <c r="B632" s="8" t="n"/>
      <c r="C632" s="8" t="n"/>
      <c r="D632" s="12" t="n"/>
      <c r="E632" s="12" t="n"/>
      <c r="F632" s="9">
        <f>IF($B632="","",SUMIFS($D$2:$D632,$B$2:$B632,$B632)-SUMIFS($E$2:$E632,$B$2:$B632,$B632))</f>
        <v/>
      </c>
      <c r="G632" s="13">
        <f>IF(AND($B632&lt;&gt;"",$B632='Ekstre'!$B$3),COUNTIF($B$2:$B632,'Ekstre'!$B$3),"")</f>
        <v/>
      </c>
    </row>
    <row r="633">
      <c r="A633" s="11" t="n"/>
      <c r="B633" s="8" t="n"/>
      <c r="C633" s="8" t="n"/>
      <c r="D633" s="12" t="n"/>
      <c r="E633" s="12" t="n"/>
      <c r="F633" s="9">
        <f>IF($B633="","",SUMIFS($D$2:$D633,$B$2:$B633,$B633)-SUMIFS($E$2:$E633,$B$2:$B633,$B633))</f>
        <v/>
      </c>
      <c r="G633" s="13">
        <f>IF(AND($B633&lt;&gt;"",$B633='Ekstre'!$B$3),COUNTIF($B$2:$B633,'Ekstre'!$B$3),"")</f>
        <v/>
      </c>
    </row>
    <row r="634">
      <c r="A634" s="11" t="n"/>
      <c r="B634" s="8" t="n"/>
      <c r="C634" s="8" t="n"/>
      <c r="D634" s="12" t="n"/>
      <c r="E634" s="12" t="n"/>
      <c r="F634" s="9">
        <f>IF($B634="","",SUMIFS($D$2:$D634,$B$2:$B634,$B634)-SUMIFS($E$2:$E634,$B$2:$B634,$B634))</f>
        <v/>
      </c>
      <c r="G634" s="13">
        <f>IF(AND($B634&lt;&gt;"",$B634='Ekstre'!$B$3),COUNTIF($B$2:$B634,'Ekstre'!$B$3),"")</f>
        <v/>
      </c>
    </row>
    <row r="635">
      <c r="A635" s="11" t="n"/>
      <c r="B635" s="8" t="n"/>
      <c r="C635" s="8" t="n"/>
      <c r="D635" s="12" t="n"/>
      <c r="E635" s="12" t="n"/>
      <c r="F635" s="9">
        <f>IF($B635="","",SUMIFS($D$2:$D635,$B$2:$B635,$B635)-SUMIFS($E$2:$E635,$B$2:$B635,$B635))</f>
        <v/>
      </c>
      <c r="G635" s="13">
        <f>IF(AND($B635&lt;&gt;"",$B635='Ekstre'!$B$3),COUNTIF($B$2:$B635,'Ekstre'!$B$3),"")</f>
        <v/>
      </c>
    </row>
    <row r="636">
      <c r="A636" s="11" t="n"/>
      <c r="B636" s="8" t="n"/>
      <c r="C636" s="8" t="n"/>
      <c r="D636" s="12" t="n"/>
      <c r="E636" s="12" t="n"/>
      <c r="F636" s="9">
        <f>IF($B636="","",SUMIFS($D$2:$D636,$B$2:$B636,$B636)-SUMIFS($E$2:$E636,$B$2:$B636,$B636))</f>
        <v/>
      </c>
      <c r="G636" s="13">
        <f>IF(AND($B636&lt;&gt;"",$B636='Ekstre'!$B$3),COUNTIF($B$2:$B636,'Ekstre'!$B$3),"")</f>
        <v/>
      </c>
    </row>
    <row r="637">
      <c r="A637" s="11" t="n"/>
      <c r="B637" s="8" t="n"/>
      <c r="C637" s="8" t="n"/>
      <c r="D637" s="12" t="n"/>
      <c r="E637" s="12" t="n"/>
      <c r="F637" s="9">
        <f>IF($B637="","",SUMIFS($D$2:$D637,$B$2:$B637,$B637)-SUMIFS($E$2:$E637,$B$2:$B637,$B637))</f>
        <v/>
      </c>
      <c r="G637" s="13">
        <f>IF(AND($B637&lt;&gt;"",$B637='Ekstre'!$B$3),COUNTIF($B$2:$B637,'Ekstre'!$B$3),"")</f>
        <v/>
      </c>
    </row>
    <row r="638">
      <c r="A638" s="11" t="n"/>
      <c r="B638" s="8" t="n"/>
      <c r="C638" s="8" t="n"/>
      <c r="D638" s="12" t="n"/>
      <c r="E638" s="12" t="n"/>
      <c r="F638" s="9">
        <f>IF($B638="","",SUMIFS($D$2:$D638,$B$2:$B638,$B638)-SUMIFS($E$2:$E638,$B$2:$B638,$B638))</f>
        <v/>
      </c>
      <c r="G638" s="13">
        <f>IF(AND($B638&lt;&gt;"",$B638='Ekstre'!$B$3),COUNTIF($B$2:$B638,'Ekstre'!$B$3),"")</f>
        <v/>
      </c>
    </row>
    <row r="639">
      <c r="A639" s="11" t="n"/>
      <c r="B639" s="8" t="n"/>
      <c r="C639" s="8" t="n"/>
      <c r="D639" s="12" t="n"/>
      <c r="E639" s="12" t="n"/>
      <c r="F639" s="9">
        <f>IF($B639="","",SUMIFS($D$2:$D639,$B$2:$B639,$B639)-SUMIFS($E$2:$E639,$B$2:$B639,$B639))</f>
        <v/>
      </c>
      <c r="G639" s="13">
        <f>IF(AND($B639&lt;&gt;"",$B639='Ekstre'!$B$3),COUNTIF($B$2:$B639,'Ekstre'!$B$3),"")</f>
        <v/>
      </c>
    </row>
    <row r="640">
      <c r="A640" s="11" t="n"/>
      <c r="B640" s="8" t="n"/>
      <c r="C640" s="8" t="n"/>
      <c r="D640" s="12" t="n"/>
      <c r="E640" s="12" t="n"/>
      <c r="F640" s="9">
        <f>IF($B640="","",SUMIFS($D$2:$D640,$B$2:$B640,$B640)-SUMIFS($E$2:$E640,$B$2:$B640,$B640))</f>
        <v/>
      </c>
      <c r="G640" s="13">
        <f>IF(AND($B640&lt;&gt;"",$B640='Ekstre'!$B$3),COUNTIF($B$2:$B640,'Ekstre'!$B$3),"")</f>
        <v/>
      </c>
    </row>
    <row r="641">
      <c r="A641" s="11" t="n"/>
      <c r="B641" s="8" t="n"/>
      <c r="C641" s="8" t="n"/>
      <c r="D641" s="12" t="n"/>
      <c r="E641" s="12" t="n"/>
      <c r="F641" s="9">
        <f>IF($B641="","",SUMIFS($D$2:$D641,$B$2:$B641,$B641)-SUMIFS($E$2:$E641,$B$2:$B641,$B641))</f>
        <v/>
      </c>
      <c r="G641" s="13">
        <f>IF(AND($B641&lt;&gt;"",$B641='Ekstre'!$B$3),COUNTIF($B$2:$B641,'Ekstre'!$B$3),"")</f>
        <v/>
      </c>
    </row>
    <row r="642">
      <c r="A642" s="11" t="n"/>
      <c r="B642" s="8" t="n"/>
      <c r="C642" s="8" t="n"/>
      <c r="D642" s="12" t="n"/>
      <c r="E642" s="12" t="n"/>
      <c r="F642" s="9">
        <f>IF($B642="","",SUMIFS($D$2:$D642,$B$2:$B642,$B642)-SUMIFS($E$2:$E642,$B$2:$B642,$B642))</f>
        <v/>
      </c>
      <c r="G642" s="13">
        <f>IF(AND($B642&lt;&gt;"",$B642='Ekstre'!$B$3),COUNTIF($B$2:$B642,'Ekstre'!$B$3),"")</f>
        <v/>
      </c>
    </row>
    <row r="643">
      <c r="A643" s="11" t="n"/>
      <c r="B643" s="8" t="n"/>
      <c r="C643" s="8" t="n"/>
      <c r="D643" s="12" t="n"/>
      <c r="E643" s="12" t="n"/>
      <c r="F643" s="9">
        <f>IF($B643="","",SUMIFS($D$2:$D643,$B$2:$B643,$B643)-SUMIFS($E$2:$E643,$B$2:$B643,$B643))</f>
        <v/>
      </c>
      <c r="G643" s="13">
        <f>IF(AND($B643&lt;&gt;"",$B643='Ekstre'!$B$3),COUNTIF($B$2:$B643,'Ekstre'!$B$3),"")</f>
        <v/>
      </c>
    </row>
    <row r="644">
      <c r="A644" s="11" t="n"/>
      <c r="B644" s="8" t="n"/>
      <c r="C644" s="8" t="n"/>
      <c r="D644" s="12" t="n"/>
      <c r="E644" s="12" t="n"/>
      <c r="F644" s="9">
        <f>IF($B644="","",SUMIFS($D$2:$D644,$B$2:$B644,$B644)-SUMIFS($E$2:$E644,$B$2:$B644,$B644))</f>
        <v/>
      </c>
      <c r="G644" s="13">
        <f>IF(AND($B644&lt;&gt;"",$B644='Ekstre'!$B$3),COUNTIF($B$2:$B644,'Ekstre'!$B$3),"")</f>
        <v/>
      </c>
    </row>
    <row r="645">
      <c r="A645" s="11" t="n"/>
      <c r="B645" s="8" t="n"/>
      <c r="C645" s="8" t="n"/>
      <c r="D645" s="12" t="n"/>
      <c r="E645" s="12" t="n"/>
      <c r="F645" s="9">
        <f>IF($B645="","",SUMIFS($D$2:$D645,$B$2:$B645,$B645)-SUMIFS($E$2:$E645,$B$2:$B645,$B645))</f>
        <v/>
      </c>
      <c r="G645" s="13">
        <f>IF(AND($B645&lt;&gt;"",$B645='Ekstre'!$B$3),COUNTIF($B$2:$B645,'Ekstre'!$B$3),"")</f>
        <v/>
      </c>
    </row>
    <row r="646">
      <c r="A646" s="11" t="n"/>
      <c r="B646" s="8" t="n"/>
      <c r="C646" s="8" t="n"/>
      <c r="D646" s="12" t="n"/>
      <c r="E646" s="12" t="n"/>
      <c r="F646" s="9">
        <f>IF($B646="","",SUMIFS($D$2:$D646,$B$2:$B646,$B646)-SUMIFS($E$2:$E646,$B$2:$B646,$B646))</f>
        <v/>
      </c>
      <c r="G646" s="13">
        <f>IF(AND($B646&lt;&gt;"",$B646='Ekstre'!$B$3),COUNTIF($B$2:$B646,'Ekstre'!$B$3),"")</f>
        <v/>
      </c>
    </row>
    <row r="647">
      <c r="A647" s="11" t="n"/>
      <c r="B647" s="8" t="n"/>
      <c r="C647" s="8" t="n"/>
      <c r="D647" s="12" t="n"/>
      <c r="E647" s="12" t="n"/>
      <c r="F647" s="9">
        <f>IF($B647="","",SUMIFS($D$2:$D647,$B$2:$B647,$B647)-SUMIFS($E$2:$E647,$B$2:$B647,$B647))</f>
        <v/>
      </c>
      <c r="G647" s="13">
        <f>IF(AND($B647&lt;&gt;"",$B647='Ekstre'!$B$3),COUNTIF($B$2:$B647,'Ekstre'!$B$3),"")</f>
        <v/>
      </c>
    </row>
    <row r="648">
      <c r="A648" s="11" t="n"/>
      <c r="B648" s="8" t="n"/>
      <c r="C648" s="8" t="n"/>
      <c r="D648" s="12" t="n"/>
      <c r="E648" s="12" t="n"/>
      <c r="F648" s="9">
        <f>IF($B648="","",SUMIFS($D$2:$D648,$B$2:$B648,$B648)-SUMIFS($E$2:$E648,$B$2:$B648,$B648))</f>
        <v/>
      </c>
      <c r="G648" s="13">
        <f>IF(AND($B648&lt;&gt;"",$B648='Ekstre'!$B$3),COUNTIF($B$2:$B648,'Ekstre'!$B$3),"")</f>
        <v/>
      </c>
    </row>
    <row r="649">
      <c r="A649" s="11" t="n"/>
      <c r="B649" s="8" t="n"/>
      <c r="C649" s="8" t="n"/>
      <c r="D649" s="12" t="n"/>
      <c r="E649" s="12" t="n"/>
      <c r="F649" s="9">
        <f>IF($B649="","",SUMIFS($D$2:$D649,$B$2:$B649,$B649)-SUMIFS($E$2:$E649,$B$2:$B649,$B649))</f>
        <v/>
      </c>
      <c r="G649" s="13">
        <f>IF(AND($B649&lt;&gt;"",$B649='Ekstre'!$B$3),COUNTIF($B$2:$B649,'Ekstre'!$B$3),"")</f>
        <v/>
      </c>
    </row>
    <row r="650">
      <c r="A650" s="11" t="n"/>
      <c r="B650" s="8" t="n"/>
      <c r="C650" s="8" t="n"/>
      <c r="D650" s="12" t="n"/>
      <c r="E650" s="12" t="n"/>
      <c r="F650" s="9">
        <f>IF($B650="","",SUMIFS($D$2:$D650,$B$2:$B650,$B650)-SUMIFS($E$2:$E650,$B$2:$B650,$B650))</f>
        <v/>
      </c>
      <c r="G650" s="13">
        <f>IF(AND($B650&lt;&gt;"",$B650='Ekstre'!$B$3),COUNTIF($B$2:$B650,'Ekstre'!$B$3),"")</f>
        <v/>
      </c>
    </row>
    <row r="651">
      <c r="A651" s="11" t="n"/>
      <c r="B651" s="8" t="n"/>
      <c r="C651" s="8" t="n"/>
      <c r="D651" s="12" t="n"/>
      <c r="E651" s="12" t="n"/>
      <c r="F651" s="9">
        <f>IF($B651="","",SUMIFS($D$2:$D651,$B$2:$B651,$B651)-SUMIFS($E$2:$E651,$B$2:$B651,$B651))</f>
        <v/>
      </c>
      <c r="G651" s="13">
        <f>IF(AND($B651&lt;&gt;"",$B651='Ekstre'!$B$3),COUNTIF($B$2:$B651,'Ekstre'!$B$3),"")</f>
        <v/>
      </c>
    </row>
    <row r="652">
      <c r="A652" s="11" t="n"/>
      <c r="B652" s="8" t="n"/>
      <c r="C652" s="8" t="n"/>
      <c r="D652" s="12" t="n"/>
      <c r="E652" s="12" t="n"/>
      <c r="F652" s="9">
        <f>IF($B652="","",SUMIFS($D$2:$D652,$B$2:$B652,$B652)-SUMIFS($E$2:$E652,$B$2:$B652,$B652))</f>
        <v/>
      </c>
      <c r="G652" s="13">
        <f>IF(AND($B652&lt;&gt;"",$B652='Ekstre'!$B$3),COUNTIF($B$2:$B652,'Ekstre'!$B$3),"")</f>
        <v/>
      </c>
    </row>
    <row r="653">
      <c r="A653" s="11" t="n"/>
      <c r="B653" s="8" t="n"/>
      <c r="C653" s="8" t="n"/>
      <c r="D653" s="12" t="n"/>
      <c r="E653" s="12" t="n"/>
      <c r="F653" s="9">
        <f>IF($B653="","",SUMIFS($D$2:$D653,$B$2:$B653,$B653)-SUMIFS($E$2:$E653,$B$2:$B653,$B653))</f>
        <v/>
      </c>
      <c r="G653" s="13">
        <f>IF(AND($B653&lt;&gt;"",$B653='Ekstre'!$B$3),COUNTIF($B$2:$B653,'Ekstre'!$B$3),"")</f>
        <v/>
      </c>
    </row>
    <row r="654">
      <c r="A654" s="11" t="n"/>
      <c r="B654" s="8" t="n"/>
      <c r="C654" s="8" t="n"/>
      <c r="D654" s="12" t="n"/>
      <c r="E654" s="12" t="n"/>
      <c r="F654" s="9">
        <f>IF($B654="","",SUMIFS($D$2:$D654,$B$2:$B654,$B654)-SUMIFS($E$2:$E654,$B$2:$B654,$B654))</f>
        <v/>
      </c>
      <c r="G654" s="13">
        <f>IF(AND($B654&lt;&gt;"",$B654='Ekstre'!$B$3),COUNTIF($B$2:$B654,'Ekstre'!$B$3),"")</f>
        <v/>
      </c>
    </row>
    <row r="655">
      <c r="A655" s="11" t="n"/>
      <c r="B655" s="8" t="n"/>
      <c r="C655" s="8" t="n"/>
      <c r="D655" s="12" t="n"/>
      <c r="E655" s="12" t="n"/>
      <c r="F655" s="9">
        <f>IF($B655="","",SUMIFS($D$2:$D655,$B$2:$B655,$B655)-SUMIFS($E$2:$E655,$B$2:$B655,$B655))</f>
        <v/>
      </c>
      <c r="G655" s="13">
        <f>IF(AND($B655&lt;&gt;"",$B655='Ekstre'!$B$3),COUNTIF($B$2:$B655,'Ekstre'!$B$3),"")</f>
        <v/>
      </c>
    </row>
    <row r="656">
      <c r="A656" s="11" t="n"/>
      <c r="B656" s="8" t="n"/>
      <c r="C656" s="8" t="n"/>
      <c r="D656" s="12" t="n"/>
      <c r="E656" s="12" t="n"/>
      <c r="F656" s="9">
        <f>IF($B656="","",SUMIFS($D$2:$D656,$B$2:$B656,$B656)-SUMIFS($E$2:$E656,$B$2:$B656,$B656))</f>
        <v/>
      </c>
      <c r="G656" s="13">
        <f>IF(AND($B656&lt;&gt;"",$B656='Ekstre'!$B$3),COUNTIF($B$2:$B656,'Ekstre'!$B$3),"")</f>
        <v/>
      </c>
    </row>
    <row r="657">
      <c r="A657" s="11" t="n"/>
      <c r="B657" s="8" t="n"/>
      <c r="C657" s="8" t="n"/>
      <c r="D657" s="12" t="n"/>
      <c r="E657" s="12" t="n"/>
      <c r="F657" s="9">
        <f>IF($B657="","",SUMIFS($D$2:$D657,$B$2:$B657,$B657)-SUMIFS($E$2:$E657,$B$2:$B657,$B657))</f>
        <v/>
      </c>
      <c r="G657" s="13">
        <f>IF(AND($B657&lt;&gt;"",$B657='Ekstre'!$B$3),COUNTIF($B$2:$B657,'Ekstre'!$B$3),"")</f>
        <v/>
      </c>
    </row>
    <row r="658">
      <c r="A658" s="11" t="n"/>
      <c r="B658" s="8" t="n"/>
      <c r="C658" s="8" t="n"/>
      <c r="D658" s="12" t="n"/>
      <c r="E658" s="12" t="n"/>
      <c r="F658" s="9">
        <f>IF($B658="","",SUMIFS($D$2:$D658,$B$2:$B658,$B658)-SUMIFS($E$2:$E658,$B$2:$B658,$B658))</f>
        <v/>
      </c>
      <c r="G658" s="13">
        <f>IF(AND($B658&lt;&gt;"",$B658='Ekstre'!$B$3),COUNTIF($B$2:$B658,'Ekstre'!$B$3),"")</f>
        <v/>
      </c>
    </row>
    <row r="659">
      <c r="A659" s="11" t="n"/>
      <c r="B659" s="8" t="n"/>
      <c r="C659" s="8" t="n"/>
      <c r="D659" s="12" t="n"/>
      <c r="E659" s="12" t="n"/>
      <c r="F659" s="9">
        <f>IF($B659="","",SUMIFS($D$2:$D659,$B$2:$B659,$B659)-SUMIFS($E$2:$E659,$B$2:$B659,$B659))</f>
        <v/>
      </c>
      <c r="G659" s="13">
        <f>IF(AND($B659&lt;&gt;"",$B659='Ekstre'!$B$3),COUNTIF($B$2:$B659,'Ekstre'!$B$3),"")</f>
        <v/>
      </c>
    </row>
    <row r="660">
      <c r="A660" s="11" t="n"/>
      <c r="B660" s="8" t="n"/>
      <c r="C660" s="8" t="n"/>
      <c r="D660" s="12" t="n"/>
      <c r="E660" s="12" t="n"/>
      <c r="F660" s="9">
        <f>IF($B660="","",SUMIFS($D$2:$D660,$B$2:$B660,$B660)-SUMIFS($E$2:$E660,$B$2:$B660,$B660))</f>
        <v/>
      </c>
      <c r="G660" s="13">
        <f>IF(AND($B660&lt;&gt;"",$B660='Ekstre'!$B$3),COUNTIF($B$2:$B660,'Ekstre'!$B$3),"")</f>
        <v/>
      </c>
    </row>
    <row r="661">
      <c r="A661" s="11" t="n"/>
      <c r="B661" s="8" t="n"/>
      <c r="C661" s="8" t="n"/>
      <c r="D661" s="12" t="n"/>
      <c r="E661" s="12" t="n"/>
      <c r="F661" s="9">
        <f>IF($B661="","",SUMIFS($D$2:$D661,$B$2:$B661,$B661)-SUMIFS($E$2:$E661,$B$2:$B661,$B661))</f>
        <v/>
      </c>
      <c r="G661" s="13">
        <f>IF(AND($B661&lt;&gt;"",$B661='Ekstre'!$B$3),COUNTIF($B$2:$B661,'Ekstre'!$B$3),"")</f>
        <v/>
      </c>
    </row>
    <row r="662">
      <c r="A662" s="11" t="n"/>
      <c r="B662" s="8" t="n"/>
      <c r="C662" s="8" t="n"/>
      <c r="D662" s="12" t="n"/>
      <c r="E662" s="12" t="n"/>
      <c r="F662" s="9">
        <f>IF($B662="","",SUMIFS($D$2:$D662,$B$2:$B662,$B662)-SUMIFS($E$2:$E662,$B$2:$B662,$B662))</f>
        <v/>
      </c>
      <c r="G662" s="13">
        <f>IF(AND($B662&lt;&gt;"",$B662='Ekstre'!$B$3),COUNTIF($B$2:$B662,'Ekstre'!$B$3),"")</f>
        <v/>
      </c>
    </row>
    <row r="663">
      <c r="A663" s="11" t="n"/>
      <c r="B663" s="8" t="n"/>
      <c r="C663" s="8" t="n"/>
      <c r="D663" s="12" t="n"/>
      <c r="E663" s="12" t="n"/>
      <c r="F663" s="9">
        <f>IF($B663="","",SUMIFS($D$2:$D663,$B$2:$B663,$B663)-SUMIFS($E$2:$E663,$B$2:$B663,$B663))</f>
        <v/>
      </c>
      <c r="G663" s="13">
        <f>IF(AND($B663&lt;&gt;"",$B663='Ekstre'!$B$3),COUNTIF($B$2:$B663,'Ekstre'!$B$3),"")</f>
        <v/>
      </c>
    </row>
    <row r="664">
      <c r="A664" s="11" t="n"/>
      <c r="B664" s="8" t="n"/>
      <c r="C664" s="8" t="n"/>
      <c r="D664" s="12" t="n"/>
      <c r="E664" s="12" t="n"/>
      <c r="F664" s="9">
        <f>IF($B664="","",SUMIFS($D$2:$D664,$B$2:$B664,$B664)-SUMIFS($E$2:$E664,$B$2:$B664,$B664))</f>
        <v/>
      </c>
      <c r="G664" s="13">
        <f>IF(AND($B664&lt;&gt;"",$B664='Ekstre'!$B$3),COUNTIF($B$2:$B664,'Ekstre'!$B$3),"")</f>
        <v/>
      </c>
    </row>
    <row r="665">
      <c r="A665" s="11" t="n"/>
      <c r="B665" s="8" t="n"/>
      <c r="C665" s="8" t="n"/>
      <c r="D665" s="12" t="n"/>
      <c r="E665" s="12" t="n"/>
      <c r="F665" s="9">
        <f>IF($B665="","",SUMIFS($D$2:$D665,$B$2:$B665,$B665)-SUMIFS($E$2:$E665,$B$2:$B665,$B665))</f>
        <v/>
      </c>
      <c r="G665" s="13">
        <f>IF(AND($B665&lt;&gt;"",$B665='Ekstre'!$B$3),COUNTIF($B$2:$B665,'Ekstre'!$B$3),"")</f>
        <v/>
      </c>
    </row>
    <row r="666">
      <c r="A666" s="11" t="n"/>
      <c r="B666" s="8" t="n"/>
      <c r="C666" s="8" t="n"/>
      <c r="D666" s="12" t="n"/>
      <c r="E666" s="12" t="n"/>
      <c r="F666" s="9">
        <f>IF($B666="","",SUMIFS($D$2:$D666,$B$2:$B666,$B666)-SUMIFS($E$2:$E666,$B$2:$B666,$B666))</f>
        <v/>
      </c>
      <c r="G666" s="13">
        <f>IF(AND($B666&lt;&gt;"",$B666='Ekstre'!$B$3),COUNTIF($B$2:$B666,'Ekstre'!$B$3),"")</f>
        <v/>
      </c>
    </row>
    <row r="667">
      <c r="A667" s="11" t="n"/>
      <c r="B667" s="8" t="n"/>
      <c r="C667" s="8" t="n"/>
      <c r="D667" s="12" t="n"/>
      <c r="E667" s="12" t="n"/>
      <c r="F667" s="9">
        <f>IF($B667="","",SUMIFS($D$2:$D667,$B$2:$B667,$B667)-SUMIFS($E$2:$E667,$B$2:$B667,$B667))</f>
        <v/>
      </c>
      <c r="G667" s="13">
        <f>IF(AND($B667&lt;&gt;"",$B667='Ekstre'!$B$3),COUNTIF($B$2:$B667,'Ekstre'!$B$3),"")</f>
        <v/>
      </c>
    </row>
    <row r="668">
      <c r="A668" s="11" t="n"/>
      <c r="B668" s="8" t="n"/>
      <c r="C668" s="8" t="n"/>
      <c r="D668" s="12" t="n"/>
      <c r="E668" s="12" t="n"/>
      <c r="F668" s="9">
        <f>IF($B668="","",SUMIFS($D$2:$D668,$B$2:$B668,$B668)-SUMIFS($E$2:$E668,$B$2:$B668,$B668))</f>
        <v/>
      </c>
      <c r="G668" s="13">
        <f>IF(AND($B668&lt;&gt;"",$B668='Ekstre'!$B$3),COUNTIF($B$2:$B668,'Ekstre'!$B$3),"")</f>
        <v/>
      </c>
    </row>
    <row r="669">
      <c r="A669" s="11" t="n"/>
      <c r="B669" s="8" t="n"/>
      <c r="C669" s="8" t="n"/>
      <c r="D669" s="12" t="n"/>
      <c r="E669" s="12" t="n"/>
      <c r="F669" s="9">
        <f>IF($B669="","",SUMIFS($D$2:$D669,$B$2:$B669,$B669)-SUMIFS($E$2:$E669,$B$2:$B669,$B669))</f>
        <v/>
      </c>
      <c r="G669" s="13">
        <f>IF(AND($B669&lt;&gt;"",$B669='Ekstre'!$B$3),COUNTIF($B$2:$B669,'Ekstre'!$B$3),"")</f>
        <v/>
      </c>
    </row>
    <row r="670">
      <c r="A670" s="11" t="n"/>
      <c r="B670" s="8" t="n"/>
      <c r="C670" s="8" t="n"/>
      <c r="D670" s="12" t="n"/>
      <c r="E670" s="12" t="n"/>
      <c r="F670" s="9">
        <f>IF($B670="","",SUMIFS($D$2:$D670,$B$2:$B670,$B670)-SUMIFS($E$2:$E670,$B$2:$B670,$B670))</f>
        <v/>
      </c>
      <c r="G670" s="13">
        <f>IF(AND($B670&lt;&gt;"",$B670='Ekstre'!$B$3),COUNTIF($B$2:$B670,'Ekstre'!$B$3),"")</f>
        <v/>
      </c>
    </row>
    <row r="671">
      <c r="A671" s="11" t="n"/>
      <c r="B671" s="8" t="n"/>
      <c r="C671" s="8" t="n"/>
      <c r="D671" s="12" t="n"/>
      <c r="E671" s="12" t="n"/>
      <c r="F671" s="9">
        <f>IF($B671="","",SUMIFS($D$2:$D671,$B$2:$B671,$B671)-SUMIFS($E$2:$E671,$B$2:$B671,$B671))</f>
        <v/>
      </c>
      <c r="G671" s="13">
        <f>IF(AND($B671&lt;&gt;"",$B671='Ekstre'!$B$3),COUNTIF($B$2:$B671,'Ekstre'!$B$3),"")</f>
        <v/>
      </c>
    </row>
    <row r="672">
      <c r="A672" s="11" t="n"/>
      <c r="B672" s="8" t="n"/>
      <c r="C672" s="8" t="n"/>
      <c r="D672" s="12" t="n"/>
      <c r="E672" s="12" t="n"/>
      <c r="F672" s="9">
        <f>IF($B672="","",SUMIFS($D$2:$D672,$B$2:$B672,$B672)-SUMIFS($E$2:$E672,$B$2:$B672,$B672))</f>
        <v/>
      </c>
      <c r="G672" s="13">
        <f>IF(AND($B672&lt;&gt;"",$B672='Ekstre'!$B$3),COUNTIF($B$2:$B672,'Ekstre'!$B$3),"")</f>
        <v/>
      </c>
    </row>
    <row r="673">
      <c r="A673" s="11" t="n"/>
      <c r="B673" s="8" t="n"/>
      <c r="C673" s="8" t="n"/>
      <c r="D673" s="12" t="n"/>
      <c r="E673" s="12" t="n"/>
      <c r="F673" s="9">
        <f>IF($B673="","",SUMIFS($D$2:$D673,$B$2:$B673,$B673)-SUMIFS($E$2:$E673,$B$2:$B673,$B673))</f>
        <v/>
      </c>
      <c r="G673" s="13">
        <f>IF(AND($B673&lt;&gt;"",$B673='Ekstre'!$B$3),COUNTIF($B$2:$B673,'Ekstre'!$B$3),"")</f>
        <v/>
      </c>
    </row>
    <row r="674">
      <c r="A674" s="11" t="n"/>
      <c r="B674" s="8" t="n"/>
      <c r="C674" s="8" t="n"/>
      <c r="D674" s="12" t="n"/>
      <c r="E674" s="12" t="n"/>
      <c r="F674" s="9">
        <f>IF($B674="","",SUMIFS($D$2:$D674,$B$2:$B674,$B674)-SUMIFS($E$2:$E674,$B$2:$B674,$B674))</f>
        <v/>
      </c>
      <c r="G674" s="13">
        <f>IF(AND($B674&lt;&gt;"",$B674='Ekstre'!$B$3),COUNTIF($B$2:$B674,'Ekstre'!$B$3),"")</f>
        <v/>
      </c>
    </row>
    <row r="675">
      <c r="A675" s="11" t="n"/>
      <c r="B675" s="8" t="n"/>
      <c r="C675" s="8" t="n"/>
      <c r="D675" s="12" t="n"/>
      <c r="E675" s="12" t="n"/>
      <c r="F675" s="9">
        <f>IF($B675="","",SUMIFS($D$2:$D675,$B$2:$B675,$B675)-SUMIFS($E$2:$E675,$B$2:$B675,$B675))</f>
        <v/>
      </c>
      <c r="G675" s="13">
        <f>IF(AND($B675&lt;&gt;"",$B675='Ekstre'!$B$3),COUNTIF($B$2:$B675,'Ekstre'!$B$3),"")</f>
        <v/>
      </c>
    </row>
    <row r="676">
      <c r="A676" s="11" t="n"/>
      <c r="B676" s="8" t="n"/>
      <c r="C676" s="8" t="n"/>
      <c r="D676" s="12" t="n"/>
      <c r="E676" s="12" t="n"/>
      <c r="F676" s="9">
        <f>IF($B676="","",SUMIFS($D$2:$D676,$B$2:$B676,$B676)-SUMIFS($E$2:$E676,$B$2:$B676,$B676))</f>
        <v/>
      </c>
      <c r="G676" s="13">
        <f>IF(AND($B676&lt;&gt;"",$B676='Ekstre'!$B$3),COUNTIF($B$2:$B676,'Ekstre'!$B$3),"")</f>
        <v/>
      </c>
    </row>
    <row r="677">
      <c r="A677" s="11" t="n"/>
      <c r="B677" s="8" t="n"/>
      <c r="C677" s="8" t="n"/>
      <c r="D677" s="12" t="n"/>
      <c r="E677" s="12" t="n"/>
      <c r="F677" s="9">
        <f>IF($B677="","",SUMIFS($D$2:$D677,$B$2:$B677,$B677)-SUMIFS($E$2:$E677,$B$2:$B677,$B677))</f>
        <v/>
      </c>
      <c r="G677" s="13">
        <f>IF(AND($B677&lt;&gt;"",$B677='Ekstre'!$B$3),COUNTIF($B$2:$B677,'Ekstre'!$B$3),"")</f>
        <v/>
      </c>
    </row>
    <row r="678">
      <c r="A678" s="11" t="n"/>
      <c r="B678" s="8" t="n"/>
      <c r="C678" s="8" t="n"/>
      <c r="D678" s="12" t="n"/>
      <c r="E678" s="12" t="n"/>
      <c r="F678" s="9">
        <f>IF($B678="","",SUMIFS($D$2:$D678,$B$2:$B678,$B678)-SUMIFS($E$2:$E678,$B$2:$B678,$B678))</f>
        <v/>
      </c>
      <c r="G678" s="13">
        <f>IF(AND($B678&lt;&gt;"",$B678='Ekstre'!$B$3),COUNTIF($B$2:$B678,'Ekstre'!$B$3),"")</f>
        <v/>
      </c>
    </row>
    <row r="679">
      <c r="A679" s="11" t="n"/>
      <c r="B679" s="8" t="n"/>
      <c r="C679" s="8" t="n"/>
      <c r="D679" s="12" t="n"/>
      <c r="E679" s="12" t="n"/>
      <c r="F679" s="9">
        <f>IF($B679="","",SUMIFS($D$2:$D679,$B$2:$B679,$B679)-SUMIFS($E$2:$E679,$B$2:$B679,$B679))</f>
        <v/>
      </c>
      <c r="G679" s="13">
        <f>IF(AND($B679&lt;&gt;"",$B679='Ekstre'!$B$3),COUNTIF($B$2:$B679,'Ekstre'!$B$3),"")</f>
        <v/>
      </c>
    </row>
    <row r="680">
      <c r="A680" s="11" t="n"/>
      <c r="B680" s="8" t="n"/>
      <c r="C680" s="8" t="n"/>
      <c r="D680" s="12" t="n"/>
      <c r="E680" s="12" t="n"/>
      <c r="F680" s="9">
        <f>IF($B680="","",SUMIFS($D$2:$D680,$B$2:$B680,$B680)-SUMIFS($E$2:$E680,$B$2:$B680,$B680))</f>
        <v/>
      </c>
      <c r="G680" s="13">
        <f>IF(AND($B680&lt;&gt;"",$B680='Ekstre'!$B$3),COUNTIF($B$2:$B680,'Ekstre'!$B$3),"")</f>
        <v/>
      </c>
    </row>
    <row r="681">
      <c r="A681" s="11" t="n"/>
      <c r="B681" s="8" t="n"/>
      <c r="C681" s="8" t="n"/>
      <c r="D681" s="12" t="n"/>
      <c r="E681" s="12" t="n"/>
      <c r="F681" s="9">
        <f>IF($B681="","",SUMIFS($D$2:$D681,$B$2:$B681,$B681)-SUMIFS($E$2:$E681,$B$2:$B681,$B681))</f>
        <v/>
      </c>
      <c r="G681" s="13">
        <f>IF(AND($B681&lt;&gt;"",$B681='Ekstre'!$B$3),COUNTIF($B$2:$B681,'Ekstre'!$B$3),"")</f>
        <v/>
      </c>
    </row>
    <row r="682">
      <c r="A682" s="11" t="n"/>
      <c r="B682" s="8" t="n"/>
      <c r="C682" s="8" t="n"/>
      <c r="D682" s="12" t="n"/>
      <c r="E682" s="12" t="n"/>
      <c r="F682" s="9">
        <f>IF($B682="","",SUMIFS($D$2:$D682,$B$2:$B682,$B682)-SUMIFS($E$2:$E682,$B$2:$B682,$B682))</f>
        <v/>
      </c>
      <c r="G682" s="13">
        <f>IF(AND($B682&lt;&gt;"",$B682='Ekstre'!$B$3),COUNTIF($B$2:$B682,'Ekstre'!$B$3),"")</f>
        <v/>
      </c>
    </row>
    <row r="683">
      <c r="A683" s="11" t="n"/>
      <c r="B683" s="8" t="n"/>
      <c r="C683" s="8" t="n"/>
      <c r="D683" s="12" t="n"/>
      <c r="E683" s="12" t="n"/>
      <c r="F683" s="9">
        <f>IF($B683="","",SUMIFS($D$2:$D683,$B$2:$B683,$B683)-SUMIFS($E$2:$E683,$B$2:$B683,$B683))</f>
        <v/>
      </c>
      <c r="G683" s="13">
        <f>IF(AND($B683&lt;&gt;"",$B683='Ekstre'!$B$3),COUNTIF($B$2:$B683,'Ekstre'!$B$3),"")</f>
        <v/>
      </c>
    </row>
    <row r="684">
      <c r="A684" s="11" t="n"/>
      <c r="B684" s="8" t="n"/>
      <c r="C684" s="8" t="n"/>
      <c r="D684" s="12" t="n"/>
      <c r="E684" s="12" t="n"/>
      <c r="F684" s="9">
        <f>IF($B684="","",SUMIFS($D$2:$D684,$B$2:$B684,$B684)-SUMIFS($E$2:$E684,$B$2:$B684,$B684))</f>
        <v/>
      </c>
      <c r="G684" s="13">
        <f>IF(AND($B684&lt;&gt;"",$B684='Ekstre'!$B$3),COUNTIF($B$2:$B684,'Ekstre'!$B$3),"")</f>
        <v/>
      </c>
    </row>
    <row r="685">
      <c r="A685" s="11" t="n"/>
      <c r="B685" s="8" t="n"/>
      <c r="C685" s="8" t="n"/>
      <c r="D685" s="12" t="n"/>
      <c r="E685" s="12" t="n"/>
      <c r="F685" s="9">
        <f>IF($B685="","",SUMIFS($D$2:$D685,$B$2:$B685,$B685)-SUMIFS($E$2:$E685,$B$2:$B685,$B685))</f>
        <v/>
      </c>
      <c r="G685" s="13">
        <f>IF(AND($B685&lt;&gt;"",$B685='Ekstre'!$B$3),COUNTIF($B$2:$B685,'Ekstre'!$B$3),"")</f>
        <v/>
      </c>
    </row>
    <row r="686">
      <c r="A686" s="11" t="n"/>
      <c r="B686" s="8" t="n"/>
      <c r="C686" s="8" t="n"/>
      <c r="D686" s="12" t="n"/>
      <c r="E686" s="12" t="n"/>
      <c r="F686" s="9">
        <f>IF($B686="","",SUMIFS($D$2:$D686,$B$2:$B686,$B686)-SUMIFS($E$2:$E686,$B$2:$B686,$B686))</f>
        <v/>
      </c>
      <c r="G686" s="13">
        <f>IF(AND($B686&lt;&gt;"",$B686='Ekstre'!$B$3),COUNTIF($B$2:$B686,'Ekstre'!$B$3),"")</f>
        <v/>
      </c>
    </row>
    <row r="687">
      <c r="A687" s="11" t="n"/>
      <c r="B687" s="8" t="n"/>
      <c r="C687" s="8" t="n"/>
      <c r="D687" s="12" t="n"/>
      <c r="E687" s="12" t="n"/>
      <c r="F687" s="9">
        <f>IF($B687="","",SUMIFS($D$2:$D687,$B$2:$B687,$B687)-SUMIFS($E$2:$E687,$B$2:$B687,$B687))</f>
        <v/>
      </c>
      <c r="G687" s="13">
        <f>IF(AND($B687&lt;&gt;"",$B687='Ekstre'!$B$3),COUNTIF($B$2:$B687,'Ekstre'!$B$3),"")</f>
        <v/>
      </c>
    </row>
    <row r="688">
      <c r="A688" s="11" t="n"/>
      <c r="B688" s="8" t="n"/>
      <c r="C688" s="8" t="n"/>
      <c r="D688" s="12" t="n"/>
      <c r="E688" s="12" t="n"/>
      <c r="F688" s="9">
        <f>IF($B688="","",SUMIFS($D$2:$D688,$B$2:$B688,$B688)-SUMIFS($E$2:$E688,$B$2:$B688,$B688))</f>
        <v/>
      </c>
      <c r="G688" s="13">
        <f>IF(AND($B688&lt;&gt;"",$B688='Ekstre'!$B$3),COUNTIF($B$2:$B688,'Ekstre'!$B$3),"")</f>
        <v/>
      </c>
    </row>
    <row r="689">
      <c r="A689" s="11" t="n"/>
      <c r="B689" s="8" t="n"/>
      <c r="C689" s="8" t="n"/>
      <c r="D689" s="12" t="n"/>
      <c r="E689" s="12" t="n"/>
      <c r="F689" s="9">
        <f>IF($B689="","",SUMIFS($D$2:$D689,$B$2:$B689,$B689)-SUMIFS($E$2:$E689,$B$2:$B689,$B689))</f>
        <v/>
      </c>
      <c r="G689" s="13">
        <f>IF(AND($B689&lt;&gt;"",$B689='Ekstre'!$B$3),COUNTIF($B$2:$B689,'Ekstre'!$B$3),"")</f>
        <v/>
      </c>
    </row>
    <row r="690">
      <c r="A690" s="11" t="n"/>
      <c r="B690" s="8" t="n"/>
      <c r="C690" s="8" t="n"/>
      <c r="D690" s="12" t="n"/>
      <c r="E690" s="12" t="n"/>
      <c r="F690" s="9">
        <f>IF($B690="","",SUMIFS($D$2:$D690,$B$2:$B690,$B690)-SUMIFS($E$2:$E690,$B$2:$B690,$B690))</f>
        <v/>
      </c>
      <c r="G690" s="13">
        <f>IF(AND($B690&lt;&gt;"",$B690='Ekstre'!$B$3),COUNTIF($B$2:$B690,'Ekstre'!$B$3),"")</f>
        <v/>
      </c>
    </row>
    <row r="691">
      <c r="A691" s="11" t="n"/>
      <c r="B691" s="8" t="n"/>
      <c r="C691" s="8" t="n"/>
      <c r="D691" s="12" t="n"/>
      <c r="E691" s="12" t="n"/>
      <c r="F691" s="9">
        <f>IF($B691="","",SUMIFS($D$2:$D691,$B$2:$B691,$B691)-SUMIFS($E$2:$E691,$B$2:$B691,$B691))</f>
        <v/>
      </c>
      <c r="G691" s="13">
        <f>IF(AND($B691&lt;&gt;"",$B691='Ekstre'!$B$3),COUNTIF($B$2:$B691,'Ekstre'!$B$3),"")</f>
        <v/>
      </c>
    </row>
    <row r="692">
      <c r="A692" s="11" t="n"/>
      <c r="B692" s="8" t="n"/>
      <c r="C692" s="8" t="n"/>
      <c r="D692" s="12" t="n"/>
      <c r="E692" s="12" t="n"/>
      <c r="F692" s="9">
        <f>IF($B692="","",SUMIFS($D$2:$D692,$B$2:$B692,$B692)-SUMIFS($E$2:$E692,$B$2:$B692,$B692))</f>
        <v/>
      </c>
      <c r="G692" s="13">
        <f>IF(AND($B692&lt;&gt;"",$B692='Ekstre'!$B$3),COUNTIF($B$2:$B692,'Ekstre'!$B$3),"")</f>
        <v/>
      </c>
    </row>
    <row r="693">
      <c r="A693" s="11" t="n"/>
      <c r="B693" s="8" t="n"/>
      <c r="C693" s="8" t="n"/>
      <c r="D693" s="12" t="n"/>
      <c r="E693" s="12" t="n"/>
      <c r="F693" s="9">
        <f>IF($B693="","",SUMIFS($D$2:$D693,$B$2:$B693,$B693)-SUMIFS($E$2:$E693,$B$2:$B693,$B693))</f>
        <v/>
      </c>
      <c r="G693" s="13">
        <f>IF(AND($B693&lt;&gt;"",$B693='Ekstre'!$B$3),COUNTIF($B$2:$B693,'Ekstre'!$B$3),"")</f>
        <v/>
      </c>
    </row>
    <row r="694">
      <c r="A694" s="11" t="n"/>
      <c r="B694" s="8" t="n"/>
      <c r="C694" s="8" t="n"/>
      <c r="D694" s="12" t="n"/>
      <c r="E694" s="12" t="n"/>
      <c r="F694" s="9">
        <f>IF($B694="","",SUMIFS($D$2:$D694,$B$2:$B694,$B694)-SUMIFS($E$2:$E694,$B$2:$B694,$B694))</f>
        <v/>
      </c>
      <c r="G694" s="13">
        <f>IF(AND($B694&lt;&gt;"",$B694='Ekstre'!$B$3),COUNTIF($B$2:$B694,'Ekstre'!$B$3),"")</f>
        <v/>
      </c>
    </row>
    <row r="695">
      <c r="A695" s="11" t="n"/>
      <c r="B695" s="8" t="n"/>
      <c r="C695" s="8" t="n"/>
      <c r="D695" s="12" t="n"/>
      <c r="E695" s="12" t="n"/>
      <c r="F695" s="9">
        <f>IF($B695="","",SUMIFS($D$2:$D695,$B$2:$B695,$B695)-SUMIFS($E$2:$E695,$B$2:$B695,$B695))</f>
        <v/>
      </c>
      <c r="G695" s="13">
        <f>IF(AND($B695&lt;&gt;"",$B695='Ekstre'!$B$3),COUNTIF($B$2:$B695,'Ekstre'!$B$3),"")</f>
        <v/>
      </c>
    </row>
    <row r="696">
      <c r="A696" s="11" t="n"/>
      <c r="B696" s="8" t="n"/>
      <c r="C696" s="8" t="n"/>
      <c r="D696" s="12" t="n"/>
      <c r="E696" s="12" t="n"/>
      <c r="F696" s="9">
        <f>IF($B696="","",SUMIFS($D$2:$D696,$B$2:$B696,$B696)-SUMIFS($E$2:$E696,$B$2:$B696,$B696))</f>
        <v/>
      </c>
      <c r="G696" s="13">
        <f>IF(AND($B696&lt;&gt;"",$B696='Ekstre'!$B$3),COUNTIF($B$2:$B696,'Ekstre'!$B$3),"")</f>
        <v/>
      </c>
    </row>
    <row r="697">
      <c r="A697" s="11" t="n"/>
      <c r="B697" s="8" t="n"/>
      <c r="C697" s="8" t="n"/>
      <c r="D697" s="12" t="n"/>
      <c r="E697" s="12" t="n"/>
      <c r="F697" s="9">
        <f>IF($B697="","",SUMIFS($D$2:$D697,$B$2:$B697,$B697)-SUMIFS($E$2:$E697,$B$2:$B697,$B697))</f>
        <v/>
      </c>
      <c r="G697" s="13">
        <f>IF(AND($B697&lt;&gt;"",$B697='Ekstre'!$B$3),COUNTIF($B$2:$B697,'Ekstre'!$B$3),"")</f>
        <v/>
      </c>
    </row>
    <row r="698">
      <c r="A698" s="11" t="n"/>
      <c r="B698" s="8" t="n"/>
      <c r="C698" s="8" t="n"/>
      <c r="D698" s="12" t="n"/>
      <c r="E698" s="12" t="n"/>
      <c r="F698" s="9">
        <f>IF($B698="","",SUMIFS($D$2:$D698,$B$2:$B698,$B698)-SUMIFS($E$2:$E698,$B$2:$B698,$B698))</f>
        <v/>
      </c>
      <c r="G698" s="13">
        <f>IF(AND($B698&lt;&gt;"",$B698='Ekstre'!$B$3),COUNTIF($B$2:$B698,'Ekstre'!$B$3),"")</f>
        <v/>
      </c>
    </row>
    <row r="699">
      <c r="A699" s="11" t="n"/>
      <c r="B699" s="8" t="n"/>
      <c r="C699" s="8" t="n"/>
      <c r="D699" s="12" t="n"/>
      <c r="E699" s="12" t="n"/>
      <c r="F699" s="9">
        <f>IF($B699="","",SUMIFS($D$2:$D699,$B$2:$B699,$B699)-SUMIFS($E$2:$E699,$B$2:$B699,$B699))</f>
        <v/>
      </c>
      <c r="G699" s="13">
        <f>IF(AND($B699&lt;&gt;"",$B699='Ekstre'!$B$3),COUNTIF($B$2:$B699,'Ekstre'!$B$3),"")</f>
        <v/>
      </c>
    </row>
    <row r="700">
      <c r="A700" s="11" t="n"/>
      <c r="B700" s="8" t="n"/>
      <c r="C700" s="8" t="n"/>
      <c r="D700" s="12" t="n"/>
      <c r="E700" s="12" t="n"/>
      <c r="F700" s="9">
        <f>IF($B700="","",SUMIFS($D$2:$D700,$B$2:$B700,$B700)-SUMIFS($E$2:$E700,$B$2:$B700,$B700))</f>
        <v/>
      </c>
      <c r="G700" s="13">
        <f>IF(AND($B700&lt;&gt;"",$B700='Ekstre'!$B$3),COUNTIF($B$2:$B700,'Ekstre'!$B$3),"")</f>
        <v/>
      </c>
    </row>
    <row r="701">
      <c r="A701" s="11" t="n"/>
      <c r="B701" s="8" t="n"/>
      <c r="C701" s="8" t="n"/>
      <c r="D701" s="12" t="n"/>
      <c r="E701" s="12" t="n"/>
      <c r="F701" s="9">
        <f>IF($B701="","",SUMIFS($D$2:$D701,$B$2:$B701,$B701)-SUMIFS($E$2:$E701,$B$2:$B701,$B701))</f>
        <v/>
      </c>
      <c r="G701" s="13">
        <f>IF(AND($B701&lt;&gt;"",$B701='Ekstre'!$B$3),COUNTIF($B$2:$B701,'Ekstre'!$B$3),"")</f>
        <v/>
      </c>
    </row>
    <row r="702">
      <c r="A702" s="11" t="n"/>
      <c r="B702" s="8" t="n"/>
      <c r="C702" s="8" t="n"/>
      <c r="D702" s="12" t="n"/>
      <c r="E702" s="12" t="n"/>
      <c r="F702" s="9">
        <f>IF($B702="","",SUMIFS($D$2:$D702,$B$2:$B702,$B702)-SUMIFS($E$2:$E702,$B$2:$B702,$B702))</f>
        <v/>
      </c>
      <c r="G702" s="13">
        <f>IF(AND($B702&lt;&gt;"",$B702='Ekstre'!$B$3),COUNTIF($B$2:$B702,'Ekstre'!$B$3),"")</f>
        <v/>
      </c>
    </row>
    <row r="703">
      <c r="A703" s="11" t="n"/>
      <c r="B703" s="8" t="n"/>
      <c r="C703" s="8" t="n"/>
      <c r="D703" s="12" t="n"/>
      <c r="E703" s="12" t="n"/>
      <c r="F703" s="9">
        <f>IF($B703="","",SUMIFS($D$2:$D703,$B$2:$B703,$B703)-SUMIFS($E$2:$E703,$B$2:$B703,$B703))</f>
        <v/>
      </c>
      <c r="G703" s="13">
        <f>IF(AND($B703&lt;&gt;"",$B703='Ekstre'!$B$3),COUNTIF($B$2:$B703,'Ekstre'!$B$3),"")</f>
        <v/>
      </c>
    </row>
    <row r="704">
      <c r="A704" s="11" t="n"/>
      <c r="B704" s="8" t="n"/>
      <c r="C704" s="8" t="n"/>
      <c r="D704" s="12" t="n"/>
      <c r="E704" s="12" t="n"/>
      <c r="F704" s="9">
        <f>IF($B704="","",SUMIFS($D$2:$D704,$B$2:$B704,$B704)-SUMIFS($E$2:$E704,$B$2:$B704,$B704))</f>
        <v/>
      </c>
      <c r="G704" s="13">
        <f>IF(AND($B704&lt;&gt;"",$B704='Ekstre'!$B$3),COUNTIF($B$2:$B704,'Ekstre'!$B$3),"")</f>
        <v/>
      </c>
    </row>
    <row r="705">
      <c r="A705" s="11" t="n"/>
      <c r="B705" s="8" t="n"/>
      <c r="C705" s="8" t="n"/>
      <c r="D705" s="12" t="n"/>
      <c r="E705" s="12" t="n"/>
      <c r="F705" s="9">
        <f>IF($B705="","",SUMIFS($D$2:$D705,$B$2:$B705,$B705)-SUMIFS($E$2:$E705,$B$2:$B705,$B705))</f>
        <v/>
      </c>
      <c r="G705" s="13">
        <f>IF(AND($B705&lt;&gt;"",$B705='Ekstre'!$B$3),COUNTIF($B$2:$B705,'Ekstre'!$B$3),"")</f>
        <v/>
      </c>
    </row>
    <row r="706">
      <c r="A706" s="11" t="n"/>
      <c r="B706" s="8" t="n"/>
      <c r="C706" s="8" t="n"/>
      <c r="D706" s="12" t="n"/>
      <c r="E706" s="12" t="n"/>
      <c r="F706" s="9">
        <f>IF($B706="","",SUMIFS($D$2:$D706,$B$2:$B706,$B706)-SUMIFS($E$2:$E706,$B$2:$B706,$B706))</f>
        <v/>
      </c>
      <c r="G706" s="13">
        <f>IF(AND($B706&lt;&gt;"",$B706='Ekstre'!$B$3),COUNTIF($B$2:$B706,'Ekstre'!$B$3),"")</f>
        <v/>
      </c>
    </row>
    <row r="707">
      <c r="A707" s="11" t="n"/>
      <c r="B707" s="8" t="n"/>
      <c r="C707" s="8" t="n"/>
      <c r="D707" s="12" t="n"/>
      <c r="E707" s="12" t="n"/>
      <c r="F707" s="9">
        <f>IF($B707="","",SUMIFS($D$2:$D707,$B$2:$B707,$B707)-SUMIFS($E$2:$E707,$B$2:$B707,$B707))</f>
        <v/>
      </c>
      <c r="G707" s="13">
        <f>IF(AND($B707&lt;&gt;"",$B707='Ekstre'!$B$3),COUNTIF($B$2:$B707,'Ekstre'!$B$3),"")</f>
        <v/>
      </c>
    </row>
    <row r="708">
      <c r="A708" s="11" t="n"/>
      <c r="B708" s="8" t="n"/>
      <c r="C708" s="8" t="n"/>
      <c r="D708" s="12" t="n"/>
      <c r="E708" s="12" t="n"/>
      <c r="F708" s="9">
        <f>IF($B708="","",SUMIFS($D$2:$D708,$B$2:$B708,$B708)-SUMIFS($E$2:$E708,$B$2:$B708,$B708))</f>
        <v/>
      </c>
      <c r="G708" s="13">
        <f>IF(AND($B708&lt;&gt;"",$B708='Ekstre'!$B$3),COUNTIF($B$2:$B708,'Ekstre'!$B$3),"")</f>
        <v/>
      </c>
    </row>
    <row r="709">
      <c r="A709" s="11" t="n"/>
      <c r="B709" s="8" t="n"/>
      <c r="C709" s="8" t="n"/>
      <c r="D709" s="12" t="n"/>
      <c r="E709" s="12" t="n"/>
      <c r="F709" s="9">
        <f>IF($B709="","",SUMIFS($D$2:$D709,$B$2:$B709,$B709)-SUMIFS($E$2:$E709,$B$2:$B709,$B709))</f>
        <v/>
      </c>
      <c r="G709" s="13">
        <f>IF(AND($B709&lt;&gt;"",$B709='Ekstre'!$B$3),COUNTIF($B$2:$B709,'Ekstre'!$B$3),"")</f>
        <v/>
      </c>
    </row>
    <row r="710">
      <c r="A710" s="11" t="n"/>
      <c r="B710" s="8" t="n"/>
      <c r="C710" s="8" t="n"/>
      <c r="D710" s="12" t="n"/>
      <c r="E710" s="12" t="n"/>
      <c r="F710" s="9">
        <f>IF($B710="","",SUMIFS($D$2:$D710,$B$2:$B710,$B710)-SUMIFS($E$2:$E710,$B$2:$B710,$B710))</f>
        <v/>
      </c>
      <c r="G710" s="13">
        <f>IF(AND($B710&lt;&gt;"",$B710='Ekstre'!$B$3),COUNTIF($B$2:$B710,'Ekstre'!$B$3),"")</f>
        <v/>
      </c>
    </row>
    <row r="711">
      <c r="A711" s="11" t="n"/>
      <c r="B711" s="8" t="n"/>
      <c r="C711" s="8" t="n"/>
      <c r="D711" s="12" t="n"/>
      <c r="E711" s="12" t="n"/>
      <c r="F711" s="9">
        <f>IF($B711="","",SUMIFS($D$2:$D711,$B$2:$B711,$B711)-SUMIFS($E$2:$E711,$B$2:$B711,$B711))</f>
        <v/>
      </c>
      <c r="G711" s="13">
        <f>IF(AND($B711&lt;&gt;"",$B711='Ekstre'!$B$3),COUNTIF($B$2:$B711,'Ekstre'!$B$3),"")</f>
        <v/>
      </c>
    </row>
    <row r="712">
      <c r="A712" s="11" t="n"/>
      <c r="B712" s="8" t="n"/>
      <c r="C712" s="8" t="n"/>
      <c r="D712" s="12" t="n"/>
      <c r="E712" s="12" t="n"/>
      <c r="F712" s="9">
        <f>IF($B712="","",SUMIFS($D$2:$D712,$B$2:$B712,$B712)-SUMIFS($E$2:$E712,$B$2:$B712,$B712))</f>
        <v/>
      </c>
      <c r="G712" s="13">
        <f>IF(AND($B712&lt;&gt;"",$B712='Ekstre'!$B$3),COUNTIF($B$2:$B712,'Ekstre'!$B$3),"")</f>
        <v/>
      </c>
    </row>
    <row r="713">
      <c r="A713" s="11" t="n"/>
      <c r="B713" s="8" t="n"/>
      <c r="C713" s="8" t="n"/>
      <c r="D713" s="12" t="n"/>
      <c r="E713" s="12" t="n"/>
      <c r="F713" s="9">
        <f>IF($B713="","",SUMIFS($D$2:$D713,$B$2:$B713,$B713)-SUMIFS($E$2:$E713,$B$2:$B713,$B713))</f>
        <v/>
      </c>
      <c r="G713" s="13">
        <f>IF(AND($B713&lt;&gt;"",$B713='Ekstre'!$B$3),COUNTIF($B$2:$B713,'Ekstre'!$B$3),"")</f>
        <v/>
      </c>
    </row>
    <row r="714">
      <c r="A714" s="11" t="n"/>
      <c r="B714" s="8" t="n"/>
      <c r="C714" s="8" t="n"/>
      <c r="D714" s="12" t="n"/>
      <c r="E714" s="12" t="n"/>
      <c r="F714" s="9">
        <f>IF($B714="","",SUMIFS($D$2:$D714,$B$2:$B714,$B714)-SUMIFS($E$2:$E714,$B$2:$B714,$B714))</f>
        <v/>
      </c>
      <c r="G714" s="13">
        <f>IF(AND($B714&lt;&gt;"",$B714='Ekstre'!$B$3),COUNTIF($B$2:$B714,'Ekstre'!$B$3),"")</f>
        <v/>
      </c>
    </row>
    <row r="715">
      <c r="A715" s="11" t="n"/>
      <c r="B715" s="8" t="n"/>
      <c r="C715" s="8" t="n"/>
      <c r="D715" s="12" t="n"/>
      <c r="E715" s="12" t="n"/>
      <c r="F715" s="9">
        <f>IF($B715="","",SUMIFS($D$2:$D715,$B$2:$B715,$B715)-SUMIFS($E$2:$E715,$B$2:$B715,$B715))</f>
        <v/>
      </c>
      <c r="G715" s="13">
        <f>IF(AND($B715&lt;&gt;"",$B715='Ekstre'!$B$3),COUNTIF($B$2:$B715,'Ekstre'!$B$3),"")</f>
        <v/>
      </c>
    </row>
    <row r="716">
      <c r="A716" s="11" t="n"/>
      <c r="B716" s="8" t="n"/>
      <c r="C716" s="8" t="n"/>
      <c r="D716" s="12" t="n"/>
      <c r="E716" s="12" t="n"/>
      <c r="F716" s="9">
        <f>IF($B716="","",SUMIFS($D$2:$D716,$B$2:$B716,$B716)-SUMIFS($E$2:$E716,$B$2:$B716,$B716))</f>
        <v/>
      </c>
      <c r="G716" s="13">
        <f>IF(AND($B716&lt;&gt;"",$B716='Ekstre'!$B$3),COUNTIF($B$2:$B716,'Ekstre'!$B$3),"")</f>
        <v/>
      </c>
    </row>
    <row r="717">
      <c r="A717" s="11" t="n"/>
      <c r="B717" s="8" t="n"/>
      <c r="C717" s="8" t="n"/>
      <c r="D717" s="12" t="n"/>
      <c r="E717" s="12" t="n"/>
      <c r="F717" s="9">
        <f>IF($B717="","",SUMIFS($D$2:$D717,$B$2:$B717,$B717)-SUMIFS($E$2:$E717,$B$2:$B717,$B717))</f>
        <v/>
      </c>
      <c r="G717" s="13">
        <f>IF(AND($B717&lt;&gt;"",$B717='Ekstre'!$B$3),COUNTIF($B$2:$B717,'Ekstre'!$B$3),"")</f>
        <v/>
      </c>
    </row>
    <row r="718">
      <c r="A718" s="11" t="n"/>
      <c r="B718" s="8" t="n"/>
      <c r="C718" s="8" t="n"/>
      <c r="D718" s="12" t="n"/>
      <c r="E718" s="12" t="n"/>
      <c r="F718" s="9">
        <f>IF($B718="","",SUMIFS($D$2:$D718,$B$2:$B718,$B718)-SUMIFS($E$2:$E718,$B$2:$B718,$B718))</f>
        <v/>
      </c>
      <c r="G718" s="13">
        <f>IF(AND($B718&lt;&gt;"",$B718='Ekstre'!$B$3),COUNTIF($B$2:$B718,'Ekstre'!$B$3),"")</f>
        <v/>
      </c>
    </row>
    <row r="719">
      <c r="A719" s="11" t="n"/>
      <c r="B719" s="8" t="n"/>
      <c r="C719" s="8" t="n"/>
      <c r="D719" s="12" t="n"/>
      <c r="E719" s="12" t="n"/>
      <c r="F719" s="9">
        <f>IF($B719="","",SUMIFS($D$2:$D719,$B$2:$B719,$B719)-SUMIFS($E$2:$E719,$B$2:$B719,$B719))</f>
        <v/>
      </c>
      <c r="G719" s="13">
        <f>IF(AND($B719&lt;&gt;"",$B719='Ekstre'!$B$3),COUNTIF($B$2:$B719,'Ekstre'!$B$3),"")</f>
        <v/>
      </c>
    </row>
    <row r="720">
      <c r="A720" s="11" t="n"/>
      <c r="B720" s="8" t="n"/>
      <c r="C720" s="8" t="n"/>
      <c r="D720" s="12" t="n"/>
      <c r="E720" s="12" t="n"/>
      <c r="F720" s="9">
        <f>IF($B720="","",SUMIFS($D$2:$D720,$B$2:$B720,$B720)-SUMIFS($E$2:$E720,$B$2:$B720,$B720))</f>
        <v/>
      </c>
      <c r="G720" s="13">
        <f>IF(AND($B720&lt;&gt;"",$B720='Ekstre'!$B$3),COUNTIF($B$2:$B720,'Ekstre'!$B$3),"")</f>
        <v/>
      </c>
    </row>
    <row r="721">
      <c r="A721" s="11" t="n"/>
      <c r="B721" s="8" t="n"/>
      <c r="C721" s="8" t="n"/>
      <c r="D721" s="12" t="n"/>
      <c r="E721" s="12" t="n"/>
      <c r="F721" s="9">
        <f>IF($B721="","",SUMIFS($D$2:$D721,$B$2:$B721,$B721)-SUMIFS($E$2:$E721,$B$2:$B721,$B721))</f>
        <v/>
      </c>
      <c r="G721" s="13">
        <f>IF(AND($B721&lt;&gt;"",$B721='Ekstre'!$B$3),COUNTIF($B$2:$B721,'Ekstre'!$B$3),"")</f>
        <v/>
      </c>
    </row>
    <row r="722">
      <c r="A722" s="11" t="n"/>
      <c r="B722" s="8" t="n"/>
      <c r="C722" s="8" t="n"/>
      <c r="D722" s="12" t="n"/>
      <c r="E722" s="12" t="n"/>
      <c r="F722" s="9">
        <f>IF($B722="","",SUMIFS($D$2:$D722,$B$2:$B722,$B722)-SUMIFS($E$2:$E722,$B$2:$B722,$B722))</f>
        <v/>
      </c>
      <c r="G722" s="13">
        <f>IF(AND($B722&lt;&gt;"",$B722='Ekstre'!$B$3),COUNTIF($B$2:$B722,'Ekstre'!$B$3),"")</f>
        <v/>
      </c>
    </row>
    <row r="723">
      <c r="A723" s="11" t="n"/>
      <c r="B723" s="8" t="n"/>
      <c r="C723" s="8" t="n"/>
      <c r="D723" s="12" t="n"/>
      <c r="E723" s="12" t="n"/>
      <c r="F723" s="9">
        <f>IF($B723="","",SUMIFS($D$2:$D723,$B$2:$B723,$B723)-SUMIFS($E$2:$E723,$B$2:$B723,$B723))</f>
        <v/>
      </c>
      <c r="G723" s="13">
        <f>IF(AND($B723&lt;&gt;"",$B723='Ekstre'!$B$3),COUNTIF($B$2:$B723,'Ekstre'!$B$3),"")</f>
        <v/>
      </c>
    </row>
    <row r="724">
      <c r="A724" s="11" t="n"/>
      <c r="B724" s="8" t="n"/>
      <c r="C724" s="8" t="n"/>
      <c r="D724" s="12" t="n"/>
      <c r="E724" s="12" t="n"/>
      <c r="F724" s="9">
        <f>IF($B724="","",SUMIFS($D$2:$D724,$B$2:$B724,$B724)-SUMIFS($E$2:$E724,$B$2:$B724,$B724))</f>
        <v/>
      </c>
      <c r="G724" s="13">
        <f>IF(AND($B724&lt;&gt;"",$B724='Ekstre'!$B$3),COUNTIF($B$2:$B724,'Ekstre'!$B$3),"")</f>
        <v/>
      </c>
    </row>
    <row r="725">
      <c r="A725" s="11" t="n"/>
      <c r="B725" s="8" t="n"/>
      <c r="C725" s="8" t="n"/>
      <c r="D725" s="12" t="n"/>
      <c r="E725" s="12" t="n"/>
      <c r="F725" s="9">
        <f>IF($B725="","",SUMIFS($D$2:$D725,$B$2:$B725,$B725)-SUMIFS($E$2:$E725,$B$2:$B725,$B725))</f>
        <v/>
      </c>
      <c r="G725" s="13">
        <f>IF(AND($B725&lt;&gt;"",$B725='Ekstre'!$B$3),COUNTIF($B$2:$B725,'Ekstre'!$B$3),"")</f>
        <v/>
      </c>
    </row>
    <row r="726">
      <c r="A726" s="11" t="n"/>
      <c r="B726" s="8" t="n"/>
      <c r="C726" s="8" t="n"/>
      <c r="D726" s="12" t="n"/>
      <c r="E726" s="12" t="n"/>
      <c r="F726" s="9">
        <f>IF($B726="","",SUMIFS($D$2:$D726,$B$2:$B726,$B726)-SUMIFS($E$2:$E726,$B$2:$B726,$B726))</f>
        <v/>
      </c>
      <c r="G726" s="13">
        <f>IF(AND($B726&lt;&gt;"",$B726='Ekstre'!$B$3),COUNTIF($B$2:$B726,'Ekstre'!$B$3),"")</f>
        <v/>
      </c>
    </row>
    <row r="727">
      <c r="A727" s="11" t="n"/>
      <c r="B727" s="8" t="n"/>
      <c r="C727" s="8" t="n"/>
      <c r="D727" s="12" t="n"/>
      <c r="E727" s="12" t="n"/>
      <c r="F727" s="9">
        <f>IF($B727="","",SUMIFS($D$2:$D727,$B$2:$B727,$B727)-SUMIFS($E$2:$E727,$B$2:$B727,$B727))</f>
        <v/>
      </c>
      <c r="G727" s="13">
        <f>IF(AND($B727&lt;&gt;"",$B727='Ekstre'!$B$3),COUNTIF($B$2:$B727,'Ekstre'!$B$3),"")</f>
        <v/>
      </c>
    </row>
    <row r="728">
      <c r="A728" s="11" t="n"/>
      <c r="B728" s="8" t="n"/>
      <c r="C728" s="8" t="n"/>
      <c r="D728" s="12" t="n"/>
      <c r="E728" s="12" t="n"/>
      <c r="F728" s="9">
        <f>IF($B728="","",SUMIFS($D$2:$D728,$B$2:$B728,$B728)-SUMIFS($E$2:$E728,$B$2:$B728,$B728))</f>
        <v/>
      </c>
      <c r="G728" s="13">
        <f>IF(AND($B728&lt;&gt;"",$B728='Ekstre'!$B$3),COUNTIF($B$2:$B728,'Ekstre'!$B$3),"")</f>
        <v/>
      </c>
    </row>
    <row r="729">
      <c r="A729" s="11" t="n"/>
      <c r="B729" s="8" t="n"/>
      <c r="C729" s="8" t="n"/>
      <c r="D729" s="12" t="n"/>
      <c r="E729" s="12" t="n"/>
      <c r="F729" s="9">
        <f>IF($B729="","",SUMIFS($D$2:$D729,$B$2:$B729,$B729)-SUMIFS($E$2:$E729,$B$2:$B729,$B729))</f>
        <v/>
      </c>
      <c r="G729" s="13">
        <f>IF(AND($B729&lt;&gt;"",$B729='Ekstre'!$B$3),COUNTIF($B$2:$B729,'Ekstre'!$B$3),"")</f>
        <v/>
      </c>
    </row>
    <row r="730">
      <c r="A730" s="11" t="n"/>
      <c r="B730" s="8" t="n"/>
      <c r="C730" s="8" t="n"/>
      <c r="D730" s="12" t="n"/>
      <c r="E730" s="12" t="n"/>
      <c r="F730" s="9">
        <f>IF($B730="","",SUMIFS($D$2:$D730,$B$2:$B730,$B730)-SUMIFS($E$2:$E730,$B$2:$B730,$B730))</f>
        <v/>
      </c>
      <c r="G730" s="13">
        <f>IF(AND($B730&lt;&gt;"",$B730='Ekstre'!$B$3),COUNTIF($B$2:$B730,'Ekstre'!$B$3),"")</f>
        <v/>
      </c>
    </row>
    <row r="731">
      <c r="A731" s="11" t="n"/>
      <c r="B731" s="8" t="n"/>
      <c r="C731" s="8" t="n"/>
      <c r="D731" s="12" t="n"/>
      <c r="E731" s="12" t="n"/>
      <c r="F731" s="9">
        <f>IF($B731="","",SUMIFS($D$2:$D731,$B$2:$B731,$B731)-SUMIFS($E$2:$E731,$B$2:$B731,$B731))</f>
        <v/>
      </c>
      <c r="G731" s="13">
        <f>IF(AND($B731&lt;&gt;"",$B731='Ekstre'!$B$3),COUNTIF($B$2:$B731,'Ekstre'!$B$3),"")</f>
        <v/>
      </c>
    </row>
    <row r="732">
      <c r="A732" s="11" t="n"/>
      <c r="B732" s="8" t="n"/>
      <c r="C732" s="8" t="n"/>
      <c r="D732" s="12" t="n"/>
      <c r="E732" s="12" t="n"/>
      <c r="F732" s="9">
        <f>IF($B732="","",SUMIFS($D$2:$D732,$B$2:$B732,$B732)-SUMIFS($E$2:$E732,$B$2:$B732,$B732))</f>
        <v/>
      </c>
      <c r="G732" s="13">
        <f>IF(AND($B732&lt;&gt;"",$B732='Ekstre'!$B$3),COUNTIF($B$2:$B732,'Ekstre'!$B$3),"")</f>
        <v/>
      </c>
    </row>
    <row r="733">
      <c r="A733" s="11" t="n"/>
      <c r="B733" s="8" t="n"/>
      <c r="C733" s="8" t="n"/>
      <c r="D733" s="12" t="n"/>
      <c r="E733" s="12" t="n"/>
      <c r="F733" s="9">
        <f>IF($B733="","",SUMIFS($D$2:$D733,$B$2:$B733,$B733)-SUMIFS($E$2:$E733,$B$2:$B733,$B733))</f>
        <v/>
      </c>
      <c r="G733" s="13">
        <f>IF(AND($B733&lt;&gt;"",$B733='Ekstre'!$B$3),COUNTIF($B$2:$B733,'Ekstre'!$B$3),"")</f>
        <v/>
      </c>
    </row>
    <row r="734">
      <c r="A734" s="11" t="n"/>
      <c r="B734" s="8" t="n"/>
      <c r="C734" s="8" t="n"/>
      <c r="D734" s="12" t="n"/>
      <c r="E734" s="12" t="n"/>
      <c r="F734" s="9">
        <f>IF($B734="","",SUMIFS($D$2:$D734,$B$2:$B734,$B734)-SUMIFS($E$2:$E734,$B$2:$B734,$B734))</f>
        <v/>
      </c>
      <c r="G734" s="13">
        <f>IF(AND($B734&lt;&gt;"",$B734='Ekstre'!$B$3),COUNTIF($B$2:$B734,'Ekstre'!$B$3),"")</f>
        <v/>
      </c>
    </row>
    <row r="735">
      <c r="A735" s="11" t="n"/>
      <c r="B735" s="8" t="n"/>
      <c r="C735" s="8" t="n"/>
      <c r="D735" s="12" t="n"/>
      <c r="E735" s="12" t="n"/>
      <c r="F735" s="9">
        <f>IF($B735="","",SUMIFS($D$2:$D735,$B$2:$B735,$B735)-SUMIFS($E$2:$E735,$B$2:$B735,$B735))</f>
        <v/>
      </c>
      <c r="G735" s="13">
        <f>IF(AND($B735&lt;&gt;"",$B735='Ekstre'!$B$3),COUNTIF($B$2:$B735,'Ekstre'!$B$3),"")</f>
        <v/>
      </c>
    </row>
    <row r="736">
      <c r="A736" s="11" t="n"/>
      <c r="B736" s="8" t="n"/>
      <c r="C736" s="8" t="n"/>
      <c r="D736" s="12" t="n"/>
      <c r="E736" s="12" t="n"/>
      <c r="F736" s="9">
        <f>IF($B736="","",SUMIFS($D$2:$D736,$B$2:$B736,$B736)-SUMIFS($E$2:$E736,$B$2:$B736,$B736))</f>
        <v/>
      </c>
      <c r="G736" s="13">
        <f>IF(AND($B736&lt;&gt;"",$B736='Ekstre'!$B$3),COUNTIF($B$2:$B736,'Ekstre'!$B$3),"")</f>
        <v/>
      </c>
    </row>
    <row r="737">
      <c r="A737" s="11" t="n"/>
      <c r="B737" s="8" t="n"/>
      <c r="C737" s="8" t="n"/>
      <c r="D737" s="12" t="n"/>
      <c r="E737" s="12" t="n"/>
      <c r="F737" s="9">
        <f>IF($B737="","",SUMIFS($D$2:$D737,$B$2:$B737,$B737)-SUMIFS($E$2:$E737,$B$2:$B737,$B737))</f>
        <v/>
      </c>
      <c r="G737" s="13">
        <f>IF(AND($B737&lt;&gt;"",$B737='Ekstre'!$B$3),COUNTIF($B$2:$B737,'Ekstre'!$B$3),"")</f>
        <v/>
      </c>
    </row>
    <row r="738">
      <c r="A738" s="11" t="n"/>
      <c r="B738" s="8" t="n"/>
      <c r="C738" s="8" t="n"/>
      <c r="D738" s="12" t="n"/>
      <c r="E738" s="12" t="n"/>
      <c r="F738" s="9">
        <f>IF($B738="","",SUMIFS($D$2:$D738,$B$2:$B738,$B738)-SUMIFS($E$2:$E738,$B$2:$B738,$B738))</f>
        <v/>
      </c>
      <c r="G738" s="13">
        <f>IF(AND($B738&lt;&gt;"",$B738='Ekstre'!$B$3),COUNTIF($B$2:$B738,'Ekstre'!$B$3),"")</f>
        <v/>
      </c>
    </row>
    <row r="739">
      <c r="A739" s="11" t="n"/>
      <c r="B739" s="8" t="n"/>
      <c r="C739" s="8" t="n"/>
      <c r="D739" s="12" t="n"/>
      <c r="E739" s="12" t="n"/>
      <c r="F739" s="9">
        <f>IF($B739="","",SUMIFS($D$2:$D739,$B$2:$B739,$B739)-SUMIFS($E$2:$E739,$B$2:$B739,$B739))</f>
        <v/>
      </c>
      <c r="G739" s="13">
        <f>IF(AND($B739&lt;&gt;"",$B739='Ekstre'!$B$3),COUNTIF($B$2:$B739,'Ekstre'!$B$3),"")</f>
        <v/>
      </c>
    </row>
    <row r="740">
      <c r="A740" s="11" t="n"/>
      <c r="B740" s="8" t="n"/>
      <c r="C740" s="8" t="n"/>
      <c r="D740" s="12" t="n"/>
      <c r="E740" s="12" t="n"/>
      <c r="F740" s="9">
        <f>IF($B740="","",SUMIFS($D$2:$D740,$B$2:$B740,$B740)-SUMIFS($E$2:$E740,$B$2:$B740,$B740))</f>
        <v/>
      </c>
      <c r="G740" s="13">
        <f>IF(AND($B740&lt;&gt;"",$B740='Ekstre'!$B$3),COUNTIF($B$2:$B740,'Ekstre'!$B$3),"")</f>
        <v/>
      </c>
    </row>
    <row r="741">
      <c r="A741" s="11" t="n"/>
      <c r="B741" s="8" t="n"/>
      <c r="C741" s="8" t="n"/>
      <c r="D741" s="12" t="n"/>
      <c r="E741" s="12" t="n"/>
      <c r="F741" s="9">
        <f>IF($B741="","",SUMIFS($D$2:$D741,$B$2:$B741,$B741)-SUMIFS($E$2:$E741,$B$2:$B741,$B741))</f>
        <v/>
      </c>
      <c r="G741" s="13">
        <f>IF(AND($B741&lt;&gt;"",$B741='Ekstre'!$B$3),COUNTIF($B$2:$B741,'Ekstre'!$B$3),"")</f>
        <v/>
      </c>
    </row>
    <row r="742">
      <c r="A742" s="11" t="n"/>
      <c r="B742" s="8" t="n"/>
      <c r="C742" s="8" t="n"/>
      <c r="D742" s="12" t="n"/>
      <c r="E742" s="12" t="n"/>
      <c r="F742" s="9">
        <f>IF($B742="","",SUMIFS($D$2:$D742,$B$2:$B742,$B742)-SUMIFS($E$2:$E742,$B$2:$B742,$B742))</f>
        <v/>
      </c>
      <c r="G742" s="13">
        <f>IF(AND($B742&lt;&gt;"",$B742='Ekstre'!$B$3),COUNTIF($B$2:$B742,'Ekstre'!$B$3),"")</f>
        <v/>
      </c>
    </row>
    <row r="743">
      <c r="A743" s="11" t="n"/>
      <c r="B743" s="8" t="n"/>
      <c r="C743" s="8" t="n"/>
      <c r="D743" s="12" t="n"/>
      <c r="E743" s="12" t="n"/>
      <c r="F743" s="9">
        <f>IF($B743="","",SUMIFS($D$2:$D743,$B$2:$B743,$B743)-SUMIFS($E$2:$E743,$B$2:$B743,$B743))</f>
        <v/>
      </c>
      <c r="G743" s="13">
        <f>IF(AND($B743&lt;&gt;"",$B743='Ekstre'!$B$3),COUNTIF($B$2:$B743,'Ekstre'!$B$3),"")</f>
        <v/>
      </c>
    </row>
    <row r="744">
      <c r="A744" s="11" t="n"/>
      <c r="B744" s="8" t="n"/>
      <c r="C744" s="8" t="n"/>
      <c r="D744" s="12" t="n"/>
      <c r="E744" s="12" t="n"/>
      <c r="F744" s="9">
        <f>IF($B744="","",SUMIFS($D$2:$D744,$B$2:$B744,$B744)-SUMIFS($E$2:$E744,$B$2:$B744,$B744))</f>
        <v/>
      </c>
      <c r="G744" s="13">
        <f>IF(AND($B744&lt;&gt;"",$B744='Ekstre'!$B$3),COUNTIF($B$2:$B744,'Ekstre'!$B$3),"")</f>
        <v/>
      </c>
    </row>
    <row r="745">
      <c r="A745" s="11" t="n"/>
      <c r="B745" s="8" t="n"/>
      <c r="C745" s="8" t="n"/>
      <c r="D745" s="12" t="n"/>
      <c r="E745" s="12" t="n"/>
      <c r="F745" s="9">
        <f>IF($B745="","",SUMIFS($D$2:$D745,$B$2:$B745,$B745)-SUMIFS($E$2:$E745,$B$2:$B745,$B745))</f>
        <v/>
      </c>
      <c r="G745" s="13">
        <f>IF(AND($B745&lt;&gt;"",$B745='Ekstre'!$B$3),COUNTIF($B$2:$B745,'Ekstre'!$B$3),"")</f>
        <v/>
      </c>
    </row>
    <row r="746">
      <c r="A746" s="11" t="n"/>
      <c r="B746" s="8" t="n"/>
      <c r="C746" s="8" t="n"/>
      <c r="D746" s="12" t="n"/>
      <c r="E746" s="12" t="n"/>
      <c r="F746" s="9">
        <f>IF($B746="","",SUMIFS($D$2:$D746,$B$2:$B746,$B746)-SUMIFS($E$2:$E746,$B$2:$B746,$B746))</f>
        <v/>
      </c>
      <c r="G746" s="13">
        <f>IF(AND($B746&lt;&gt;"",$B746='Ekstre'!$B$3),COUNTIF($B$2:$B746,'Ekstre'!$B$3),"")</f>
        <v/>
      </c>
    </row>
    <row r="747">
      <c r="A747" s="11" t="n"/>
      <c r="B747" s="8" t="n"/>
      <c r="C747" s="8" t="n"/>
      <c r="D747" s="12" t="n"/>
      <c r="E747" s="12" t="n"/>
      <c r="F747" s="9">
        <f>IF($B747="","",SUMIFS($D$2:$D747,$B$2:$B747,$B747)-SUMIFS($E$2:$E747,$B$2:$B747,$B747))</f>
        <v/>
      </c>
      <c r="G747" s="13">
        <f>IF(AND($B747&lt;&gt;"",$B747='Ekstre'!$B$3),COUNTIF($B$2:$B747,'Ekstre'!$B$3),"")</f>
        <v/>
      </c>
    </row>
    <row r="748">
      <c r="A748" s="11" t="n"/>
      <c r="B748" s="8" t="n"/>
      <c r="C748" s="8" t="n"/>
      <c r="D748" s="12" t="n"/>
      <c r="E748" s="12" t="n"/>
      <c r="F748" s="9">
        <f>IF($B748="","",SUMIFS($D$2:$D748,$B$2:$B748,$B748)-SUMIFS($E$2:$E748,$B$2:$B748,$B748))</f>
        <v/>
      </c>
      <c r="G748" s="13">
        <f>IF(AND($B748&lt;&gt;"",$B748='Ekstre'!$B$3),COUNTIF($B$2:$B748,'Ekstre'!$B$3),"")</f>
        <v/>
      </c>
    </row>
    <row r="749">
      <c r="A749" s="11" t="n"/>
      <c r="B749" s="8" t="n"/>
      <c r="C749" s="8" t="n"/>
      <c r="D749" s="12" t="n"/>
      <c r="E749" s="12" t="n"/>
      <c r="F749" s="9">
        <f>IF($B749="","",SUMIFS($D$2:$D749,$B$2:$B749,$B749)-SUMIFS($E$2:$E749,$B$2:$B749,$B749))</f>
        <v/>
      </c>
      <c r="G749" s="13">
        <f>IF(AND($B749&lt;&gt;"",$B749='Ekstre'!$B$3),COUNTIF($B$2:$B749,'Ekstre'!$B$3),"")</f>
        <v/>
      </c>
    </row>
    <row r="750">
      <c r="A750" s="11" t="n"/>
      <c r="B750" s="8" t="n"/>
      <c r="C750" s="8" t="n"/>
      <c r="D750" s="12" t="n"/>
      <c r="E750" s="12" t="n"/>
      <c r="F750" s="9">
        <f>IF($B750="","",SUMIFS($D$2:$D750,$B$2:$B750,$B750)-SUMIFS($E$2:$E750,$B$2:$B750,$B750))</f>
        <v/>
      </c>
      <c r="G750" s="13">
        <f>IF(AND($B750&lt;&gt;"",$B750='Ekstre'!$B$3),COUNTIF($B$2:$B750,'Ekstre'!$B$3),"")</f>
        <v/>
      </c>
    </row>
    <row r="751">
      <c r="A751" s="11" t="n"/>
      <c r="B751" s="8" t="n"/>
      <c r="C751" s="8" t="n"/>
      <c r="D751" s="12" t="n"/>
      <c r="E751" s="12" t="n"/>
      <c r="F751" s="9">
        <f>IF($B751="","",SUMIFS($D$2:$D751,$B$2:$B751,$B751)-SUMIFS($E$2:$E751,$B$2:$B751,$B751))</f>
        <v/>
      </c>
      <c r="G751" s="13">
        <f>IF(AND($B751&lt;&gt;"",$B751='Ekstre'!$B$3),COUNTIF($B$2:$B751,'Ekstre'!$B$3),"")</f>
        <v/>
      </c>
    </row>
    <row r="752">
      <c r="A752" s="11" t="n"/>
      <c r="B752" s="8" t="n"/>
      <c r="C752" s="8" t="n"/>
      <c r="D752" s="12" t="n"/>
      <c r="E752" s="12" t="n"/>
      <c r="F752" s="9">
        <f>IF($B752="","",SUMIFS($D$2:$D752,$B$2:$B752,$B752)-SUMIFS($E$2:$E752,$B$2:$B752,$B752))</f>
        <v/>
      </c>
      <c r="G752" s="13">
        <f>IF(AND($B752&lt;&gt;"",$B752='Ekstre'!$B$3),COUNTIF($B$2:$B752,'Ekstre'!$B$3),"")</f>
        <v/>
      </c>
    </row>
    <row r="753">
      <c r="A753" s="11" t="n"/>
      <c r="B753" s="8" t="n"/>
      <c r="C753" s="8" t="n"/>
      <c r="D753" s="12" t="n"/>
      <c r="E753" s="12" t="n"/>
      <c r="F753" s="9">
        <f>IF($B753="","",SUMIFS($D$2:$D753,$B$2:$B753,$B753)-SUMIFS($E$2:$E753,$B$2:$B753,$B753))</f>
        <v/>
      </c>
      <c r="G753" s="13">
        <f>IF(AND($B753&lt;&gt;"",$B753='Ekstre'!$B$3),COUNTIF($B$2:$B753,'Ekstre'!$B$3),"")</f>
        <v/>
      </c>
    </row>
    <row r="754">
      <c r="A754" s="11" t="n"/>
      <c r="B754" s="8" t="n"/>
      <c r="C754" s="8" t="n"/>
      <c r="D754" s="12" t="n"/>
      <c r="E754" s="12" t="n"/>
      <c r="F754" s="9">
        <f>IF($B754="","",SUMIFS($D$2:$D754,$B$2:$B754,$B754)-SUMIFS($E$2:$E754,$B$2:$B754,$B754))</f>
        <v/>
      </c>
      <c r="G754" s="13">
        <f>IF(AND($B754&lt;&gt;"",$B754='Ekstre'!$B$3),COUNTIF($B$2:$B754,'Ekstre'!$B$3),"")</f>
        <v/>
      </c>
    </row>
    <row r="755">
      <c r="A755" s="11" t="n"/>
      <c r="B755" s="8" t="n"/>
      <c r="C755" s="8" t="n"/>
      <c r="D755" s="12" t="n"/>
      <c r="E755" s="12" t="n"/>
      <c r="F755" s="9">
        <f>IF($B755="","",SUMIFS($D$2:$D755,$B$2:$B755,$B755)-SUMIFS($E$2:$E755,$B$2:$B755,$B755))</f>
        <v/>
      </c>
      <c r="G755" s="13">
        <f>IF(AND($B755&lt;&gt;"",$B755='Ekstre'!$B$3),COUNTIF($B$2:$B755,'Ekstre'!$B$3),"")</f>
        <v/>
      </c>
    </row>
    <row r="756">
      <c r="A756" s="11" t="n"/>
      <c r="B756" s="8" t="n"/>
      <c r="C756" s="8" t="n"/>
      <c r="D756" s="12" t="n"/>
      <c r="E756" s="12" t="n"/>
      <c r="F756" s="9">
        <f>IF($B756="","",SUMIFS($D$2:$D756,$B$2:$B756,$B756)-SUMIFS($E$2:$E756,$B$2:$B756,$B756))</f>
        <v/>
      </c>
      <c r="G756" s="13">
        <f>IF(AND($B756&lt;&gt;"",$B756='Ekstre'!$B$3),COUNTIF($B$2:$B756,'Ekstre'!$B$3),"")</f>
        <v/>
      </c>
    </row>
    <row r="757">
      <c r="A757" s="11" t="n"/>
      <c r="B757" s="8" t="n"/>
      <c r="C757" s="8" t="n"/>
      <c r="D757" s="12" t="n"/>
      <c r="E757" s="12" t="n"/>
      <c r="F757" s="9">
        <f>IF($B757="","",SUMIFS($D$2:$D757,$B$2:$B757,$B757)-SUMIFS($E$2:$E757,$B$2:$B757,$B757))</f>
        <v/>
      </c>
      <c r="G757" s="13">
        <f>IF(AND($B757&lt;&gt;"",$B757='Ekstre'!$B$3),COUNTIF($B$2:$B757,'Ekstre'!$B$3),"")</f>
        <v/>
      </c>
    </row>
    <row r="758">
      <c r="A758" s="11" t="n"/>
      <c r="B758" s="8" t="n"/>
      <c r="C758" s="8" t="n"/>
      <c r="D758" s="12" t="n"/>
      <c r="E758" s="12" t="n"/>
      <c r="F758" s="9">
        <f>IF($B758="","",SUMIFS($D$2:$D758,$B$2:$B758,$B758)-SUMIFS($E$2:$E758,$B$2:$B758,$B758))</f>
        <v/>
      </c>
      <c r="G758" s="13">
        <f>IF(AND($B758&lt;&gt;"",$B758='Ekstre'!$B$3),COUNTIF($B$2:$B758,'Ekstre'!$B$3),"")</f>
        <v/>
      </c>
    </row>
    <row r="759">
      <c r="A759" s="11" t="n"/>
      <c r="B759" s="8" t="n"/>
      <c r="C759" s="8" t="n"/>
      <c r="D759" s="12" t="n"/>
      <c r="E759" s="12" t="n"/>
      <c r="F759" s="9">
        <f>IF($B759="","",SUMIFS($D$2:$D759,$B$2:$B759,$B759)-SUMIFS($E$2:$E759,$B$2:$B759,$B759))</f>
        <v/>
      </c>
      <c r="G759" s="13">
        <f>IF(AND($B759&lt;&gt;"",$B759='Ekstre'!$B$3),COUNTIF($B$2:$B759,'Ekstre'!$B$3),"")</f>
        <v/>
      </c>
    </row>
    <row r="760">
      <c r="A760" s="11" t="n"/>
      <c r="B760" s="8" t="n"/>
      <c r="C760" s="8" t="n"/>
      <c r="D760" s="12" t="n"/>
      <c r="E760" s="12" t="n"/>
      <c r="F760" s="9">
        <f>IF($B760="","",SUMIFS($D$2:$D760,$B$2:$B760,$B760)-SUMIFS($E$2:$E760,$B$2:$B760,$B760))</f>
        <v/>
      </c>
      <c r="G760" s="13">
        <f>IF(AND($B760&lt;&gt;"",$B760='Ekstre'!$B$3),COUNTIF($B$2:$B760,'Ekstre'!$B$3),"")</f>
        <v/>
      </c>
    </row>
    <row r="761">
      <c r="A761" s="11" t="n"/>
      <c r="B761" s="8" t="n"/>
      <c r="C761" s="8" t="n"/>
      <c r="D761" s="12" t="n"/>
      <c r="E761" s="12" t="n"/>
      <c r="F761" s="9">
        <f>IF($B761="","",SUMIFS($D$2:$D761,$B$2:$B761,$B761)-SUMIFS($E$2:$E761,$B$2:$B761,$B761))</f>
        <v/>
      </c>
      <c r="G761" s="13">
        <f>IF(AND($B761&lt;&gt;"",$B761='Ekstre'!$B$3),COUNTIF($B$2:$B761,'Ekstre'!$B$3),"")</f>
        <v/>
      </c>
    </row>
    <row r="762">
      <c r="A762" s="11" t="n"/>
      <c r="B762" s="8" t="n"/>
      <c r="C762" s="8" t="n"/>
      <c r="D762" s="12" t="n"/>
      <c r="E762" s="12" t="n"/>
      <c r="F762" s="9">
        <f>IF($B762="","",SUMIFS($D$2:$D762,$B$2:$B762,$B762)-SUMIFS($E$2:$E762,$B$2:$B762,$B762))</f>
        <v/>
      </c>
      <c r="G762" s="13">
        <f>IF(AND($B762&lt;&gt;"",$B762='Ekstre'!$B$3),COUNTIF($B$2:$B762,'Ekstre'!$B$3),"")</f>
        <v/>
      </c>
    </row>
    <row r="763">
      <c r="A763" s="11" t="n"/>
      <c r="B763" s="8" t="n"/>
      <c r="C763" s="8" t="n"/>
      <c r="D763" s="12" t="n"/>
      <c r="E763" s="12" t="n"/>
      <c r="F763" s="9">
        <f>IF($B763="","",SUMIFS($D$2:$D763,$B$2:$B763,$B763)-SUMIFS($E$2:$E763,$B$2:$B763,$B763))</f>
        <v/>
      </c>
      <c r="G763" s="13">
        <f>IF(AND($B763&lt;&gt;"",$B763='Ekstre'!$B$3),COUNTIF($B$2:$B763,'Ekstre'!$B$3),"")</f>
        <v/>
      </c>
    </row>
    <row r="764">
      <c r="A764" s="11" t="n"/>
      <c r="B764" s="8" t="n"/>
      <c r="C764" s="8" t="n"/>
      <c r="D764" s="12" t="n"/>
      <c r="E764" s="12" t="n"/>
      <c r="F764" s="9">
        <f>IF($B764="","",SUMIFS($D$2:$D764,$B$2:$B764,$B764)-SUMIFS($E$2:$E764,$B$2:$B764,$B764))</f>
        <v/>
      </c>
      <c r="G764" s="13">
        <f>IF(AND($B764&lt;&gt;"",$B764='Ekstre'!$B$3),COUNTIF($B$2:$B764,'Ekstre'!$B$3),"")</f>
        <v/>
      </c>
    </row>
    <row r="765">
      <c r="A765" s="11" t="n"/>
      <c r="B765" s="8" t="n"/>
      <c r="C765" s="8" t="n"/>
      <c r="D765" s="12" t="n"/>
      <c r="E765" s="12" t="n"/>
      <c r="F765" s="9">
        <f>IF($B765="","",SUMIFS($D$2:$D765,$B$2:$B765,$B765)-SUMIFS($E$2:$E765,$B$2:$B765,$B765))</f>
        <v/>
      </c>
      <c r="G765" s="13">
        <f>IF(AND($B765&lt;&gt;"",$B765='Ekstre'!$B$3),COUNTIF($B$2:$B765,'Ekstre'!$B$3),"")</f>
        <v/>
      </c>
    </row>
    <row r="766">
      <c r="A766" s="11" t="n"/>
      <c r="B766" s="8" t="n"/>
      <c r="C766" s="8" t="n"/>
      <c r="D766" s="12" t="n"/>
      <c r="E766" s="12" t="n"/>
      <c r="F766" s="9">
        <f>IF($B766="","",SUMIFS($D$2:$D766,$B$2:$B766,$B766)-SUMIFS($E$2:$E766,$B$2:$B766,$B766))</f>
        <v/>
      </c>
      <c r="G766" s="13">
        <f>IF(AND($B766&lt;&gt;"",$B766='Ekstre'!$B$3),COUNTIF($B$2:$B766,'Ekstre'!$B$3),"")</f>
        <v/>
      </c>
    </row>
    <row r="767">
      <c r="A767" s="11" t="n"/>
      <c r="B767" s="8" t="n"/>
      <c r="C767" s="8" t="n"/>
      <c r="D767" s="12" t="n"/>
      <c r="E767" s="12" t="n"/>
      <c r="F767" s="9">
        <f>IF($B767="","",SUMIFS($D$2:$D767,$B$2:$B767,$B767)-SUMIFS($E$2:$E767,$B$2:$B767,$B767))</f>
        <v/>
      </c>
      <c r="G767" s="13">
        <f>IF(AND($B767&lt;&gt;"",$B767='Ekstre'!$B$3),COUNTIF($B$2:$B767,'Ekstre'!$B$3),"")</f>
        <v/>
      </c>
    </row>
    <row r="768">
      <c r="A768" s="11" t="n"/>
      <c r="B768" s="8" t="n"/>
      <c r="C768" s="8" t="n"/>
      <c r="D768" s="12" t="n"/>
      <c r="E768" s="12" t="n"/>
      <c r="F768" s="9">
        <f>IF($B768="","",SUMIFS($D$2:$D768,$B$2:$B768,$B768)-SUMIFS($E$2:$E768,$B$2:$B768,$B768))</f>
        <v/>
      </c>
      <c r="G768" s="13">
        <f>IF(AND($B768&lt;&gt;"",$B768='Ekstre'!$B$3),COUNTIF($B$2:$B768,'Ekstre'!$B$3),"")</f>
        <v/>
      </c>
    </row>
    <row r="769">
      <c r="A769" s="11" t="n"/>
      <c r="B769" s="8" t="n"/>
      <c r="C769" s="8" t="n"/>
      <c r="D769" s="12" t="n"/>
      <c r="E769" s="12" t="n"/>
      <c r="F769" s="9">
        <f>IF($B769="","",SUMIFS($D$2:$D769,$B$2:$B769,$B769)-SUMIFS($E$2:$E769,$B$2:$B769,$B769))</f>
        <v/>
      </c>
      <c r="G769" s="13">
        <f>IF(AND($B769&lt;&gt;"",$B769='Ekstre'!$B$3),COUNTIF($B$2:$B769,'Ekstre'!$B$3),"")</f>
        <v/>
      </c>
    </row>
    <row r="770">
      <c r="A770" s="11" t="n"/>
      <c r="B770" s="8" t="n"/>
      <c r="C770" s="8" t="n"/>
      <c r="D770" s="12" t="n"/>
      <c r="E770" s="12" t="n"/>
      <c r="F770" s="9">
        <f>IF($B770="","",SUMIFS($D$2:$D770,$B$2:$B770,$B770)-SUMIFS($E$2:$E770,$B$2:$B770,$B770))</f>
        <v/>
      </c>
      <c r="G770" s="13">
        <f>IF(AND($B770&lt;&gt;"",$B770='Ekstre'!$B$3),COUNTIF($B$2:$B770,'Ekstre'!$B$3),"")</f>
        <v/>
      </c>
    </row>
    <row r="771">
      <c r="A771" s="11" t="n"/>
      <c r="B771" s="8" t="n"/>
      <c r="C771" s="8" t="n"/>
      <c r="D771" s="12" t="n"/>
      <c r="E771" s="12" t="n"/>
      <c r="F771" s="9">
        <f>IF($B771="","",SUMIFS($D$2:$D771,$B$2:$B771,$B771)-SUMIFS($E$2:$E771,$B$2:$B771,$B771))</f>
        <v/>
      </c>
      <c r="G771" s="13">
        <f>IF(AND($B771&lt;&gt;"",$B771='Ekstre'!$B$3),COUNTIF($B$2:$B771,'Ekstre'!$B$3),"")</f>
        <v/>
      </c>
    </row>
    <row r="772">
      <c r="A772" s="11" t="n"/>
      <c r="B772" s="8" t="n"/>
      <c r="C772" s="8" t="n"/>
      <c r="D772" s="12" t="n"/>
      <c r="E772" s="12" t="n"/>
      <c r="F772" s="9">
        <f>IF($B772="","",SUMIFS($D$2:$D772,$B$2:$B772,$B772)-SUMIFS($E$2:$E772,$B$2:$B772,$B772))</f>
        <v/>
      </c>
      <c r="G772" s="13">
        <f>IF(AND($B772&lt;&gt;"",$B772='Ekstre'!$B$3),COUNTIF($B$2:$B772,'Ekstre'!$B$3),"")</f>
        <v/>
      </c>
    </row>
    <row r="773">
      <c r="A773" s="11" t="n"/>
      <c r="B773" s="8" t="n"/>
      <c r="C773" s="8" t="n"/>
      <c r="D773" s="12" t="n"/>
      <c r="E773" s="12" t="n"/>
      <c r="F773" s="9">
        <f>IF($B773="","",SUMIFS($D$2:$D773,$B$2:$B773,$B773)-SUMIFS($E$2:$E773,$B$2:$B773,$B773))</f>
        <v/>
      </c>
      <c r="G773" s="13">
        <f>IF(AND($B773&lt;&gt;"",$B773='Ekstre'!$B$3),COUNTIF($B$2:$B773,'Ekstre'!$B$3),"")</f>
        <v/>
      </c>
    </row>
    <row r="774">
      <c r="A774" s="11" t="n"/>
      <c r="B774" s="8" t="n"/>
      <c r="C774" s="8" t="n"/>
      <c r="D774" s="12" t="n"/>
      <c r="E774" s="12" t="n"/>
      <c r="F774" s="9">
        <f>IF($B774="","",SUMIFS($D$2:$D774,$B$2:$B774,$B774)-SUMIFS($E$2:$E774,$B$2:$B774,$B774))</f>
        <v/>
      </c>
      <c r="G774" s="13">
        <f>IF(AND($B774&lt;&gt;"",$B774='Ekstre'!$B$3),COUNTIF($B$2:$B774,'Ekstre'!$B$3),"")</f>
        <v/>
      </c>
    </row>
    <row r="775">
      <c r="A775" s="11" t="n"/>
      <c r="B775" s="8" t="n"/>
      <c r="C775" s="8" t="n"/>
      <c r="D775" s="12" t="n"/>
      <c r="E775" s="12" t="n"/>
      <c r="F775" s="9">
        <f>IF($B775="","",SUMIFS($D$2:$D775,$B$2:$B775,$B775)-SUMIFS($E$2:$E775,$B$2:$B775,$B775))</f>
        <v/>
      </c>
      <c r="G775" s="13">
        <f>IF(AND($B775&lt;&gt;"",$B775='Ekstre'!$B$3),COUNTIF($B$2:$B775,'Ekstre'!$B$3),"")</f>
        <v/>
      </c>
    </row>
    <row r="776">
      <c r="A776" s="11" t="n"/>
      <c r="B776" s="8" t="n"/>
      <c r="C776" s="8" t="n"/>
      <c r="D776" s="12" t="n"/>
      <c r="E776" s="12" t="n"/>
      <c r="F776" s="9">
        <f>IF($B776="","",SUMIFS($D$2:$D776,$B$2:$B776,$B776)-SUMIFS($E$2:$E776,$B$2:$B776,$B776))</f>
        <v/>
      </c>
      <c r="G776" s="13">
        <f>IF(AND($B776&lt;&gt;"",$B776='Ekstre'!$B$3),COUNTIF($B$2:$B776,'Ekstre'!$B$3),"")</f>
        <v/>
      </c>
    </row>
    <row r="777">
      <c r="A777" s="11" t="n"/>
      <c r="B777" s="8" t="n"/>
      <c r="C777" s="8" t="n"/>
      <c r="D777" s="12" t="n"/>
      <c r="E777" s="12" t="n"/>
      <c r="F777" s="9">
        <f>IF($B777="","",SUMIFS($D$2:$D777,$B$2:$B777,$B777)-SUMIFS($E$2:$E777,$B$2:$B777,$B777))</f>
        <v/>
      </c>
      <c r="G777" s="13">
        <f>IF(AND($B777&lt;&gt;"",$B777='Ekstre'!$B$3),COUNTIF($B$2:$B777,'Ekstre'!$B$3),"")</f>
        <v/>
      </c>
    </row>
    <row r="778">
      <c r="A778" s="11" t="n"/>
      <c r="B778" s="8" t="n"/>
      <c r="C778" s="8" t="n"/>
      <c r="D778" s="12" t="n"/>
      <c r="E778" s="12" t="n"/>
      <c r="F778" s="9">
        <f>IF($B778="","",SUMIFS($D$2:$D778,$B$2:$B778,$B778)-SUMIFS($E$2:$E778,$B$2:$B778,$B778))</f>
        <v/>
      </c>
      <c r="G778" s="13">
        <f>IF(AND($B778&lt;&gt;"",$B778='Ekstre'!$B$3),COUNTIF($B$2:$B778,'Ekstre'!$B$3),"")</f>
        <v/>
      </c>
    </row>
    <row r="779">
      <c r="A779" s="11" t="n"/>
      <c r="B779" s="8" t="n"/>
      <c r="C779" s="8" t="n"/>
      <c r="D779" s="12" t="n"/>
      <c r="E779" s="12" t="n"/>
      <c r="F779" s="9">
        <f>IF($B779="","",SUMIFS($D$2:$D779,$B$2:$B779,$B779)-SUMIFS($E$2:$E779,$B$2:$B779,$B779))</f>
        <v/>
      </c>
      <c r="G779" s="13">
        <f>IF(AND($B779&lt;&gt;"",$B779='Ekstre'!$B$3),COUNTIF($B$2:$B779,'Ekstre'!$B$3),"")</f>
        <v/>
      </c>
    </row>
    <row r="780">
      <c r="A780" s="11" t="n"/>
      <c r="B780" s="8" t="n"/>
      <c r="C780" s="8" t="n"/>
      <c r="D780" s="12" t="n"/>
      <c r="E780" s="12" t="n"/>
      <c r="F780" s="9">
        <f>IF($B780="","",SUMIFS($D$2:$D780,$B$2:$B780,$B780)-SUMIFS($E$2:$E780,$B$2:$B780,$B780))</f>
        <v/>
      </c>
      <c r="G780" s="13">
        <f>IF(AND($B780&lt;&gt;"",$B780='Ekstre'!$B$3),COUNTIF($B$2:$B780,'Ekstre'!$B$3),"")</f>
        <v/>
      </c>
    </row>
    <row r="781">
      <c r="A781" s="11" t="n"/>
      <c r="B781" s="8" t="n"/>
      <c r="C781" s="8" t="n"/>
      <c r="D781" s="12" t="n"/>
      <c r="E781" s="12" t="n"/>
      <c r="F781" s="9">
        <f>IF($B781="","",SUMIFS($D$2:$D781,$B$2:$B781,$B781)-SUMIFS($E$2:$E781,$B$2:$B781,$B781))</f>
        <v/>
      </c>
      <c r="G781" s="13">
        <f>IF(AND($B781&lt;&gt;"",$B781='Ekstre'!$B$3),COUNTIF($B$2:$B781,'Ekstre'!$B$3),"")</f>
        <v/>
      </c>
    </row>
    <row r="782">
      <c r="A782" s="11" t="n"/>
      <c r="B782" s="8" t="n"/>
      <c r="C782" s="8" t="n"/>
      <c r="D782" s="12" t="n"/>
      <c r="E782" s="12" t="n"/>
      <c r="F782" s="9">
        <f>IF($B782="","",SUMIFS($D$2:$D782,$B$2:$B782,$B782)-SUMIFS($E$2:$E782,$B$2:$B782,$B782))</f>
        <v/>
      </c>
      <c r="G782" s="13">
        <f>IF(AND($B782&lt;&gt;"",$B782='Ekstre'!$B$3),COUNTIF($B$2:$B782,'Ekstre'!$B$3),"")</f>
        <v/>
      </c>
    </row>
    <row r="783">
      <c r="A783" s="11" t="n"/>
      <c r="B783" s="8" t="n"/>
      <c r="C783" s="8" t="n"/>
      <c r="D783" s="12" t="n"/>
      <c r="E783" s="12" t="n"/>
      <c r="F783" s="9">
        <f>IF($B783="","",SUMIFS($D$2:$D783,$B$2:$B783,$B783)-SUMIFS($E$2:$E783,$B$2:$B783,$B783))</f>
        <v/>
      </c>
      <c r="G783" s="13">
        <f>IF(AND($B783&lt;&gt;"",$B783='Ekstre'!$B$3),COUNTIF($B$2:$B783,'Ekstre'!$B$3),"")</f>
        <v/>
      </c>
    </row>
    <row r="784">
      <c r="A784" s="11" t="n"/>
      <c r="B784" s="8" t="n"/>
      <c r="C784" s="8" t="n"/>
      <c r="D784" s="12" t="n"/>
      <c r="E784" s="12" t="n"/>
      <c r="F784" s="9">
        <f>IF($B784="","",SUMIFS($D$2:$D784,$B$2:$B784,$B784)-SUMIFS($E$2:$E784,$B$2:$B784,$B784))</f>
        <v/>
      </c>
      <c r="G784" s="13">
        <f>IF(AND($B784&lt;&gt;"",$B784='Ekstre'!$B$3),COUNTIF($B$2:$B784,'Ekstre'!$B$3),"")</f>
        <v/>
      </c>
    </row>
    <row r="785">
      <c r="A785" s="11" t="n"/>
      <c r="B785" s="8" t="n"/>
      <c r="C785" s="8" t="n"/>
      <c r="D785" s="12" t="n"/>
      <c r="E785" s="12" t="n"/>
      <c r="F785" s="9">
        <f>IF($B785="","",SUMIFS($D$2:$D785,$B$2:$B785,$B785)-SUMIFS($E$2:$E785,$B$2:$B785,$B785))</f>
        <v/>
      </c>
      <c r="G785" s="13">
        <f>IF(AND($B785&lt;&gt;"",$B785='Ekstre'!$B$3),COUNTIF($B$2:$B785,'Ekstre'!$B$3),"")</f>
        <v/>
      </c>
    </row>
    <row r="786">
      <c r="A786" s="11" t="n"/>
      <c r="B786" s="8" t="n"/>
      <c r="C786" s="8" t="n"/>
      <c r="D786" s="12" t="n"/>
      <c r="E786" s="12" t="n"/>
      <c r="F786" s="9">
        <f>IF($B786="","",SUMIFS($D$2:$D786,$B$2:$B786,$B786)-SUMIFS($E$2:$E786,$B$2:$B786,$B786))</f>
        <v/>
      </c>
      <c r="G786" s="13">
        <f>IF(AND($B786&lt;&gt;"",$B786='Ekstre'!$B$3),COUNTIF($B$2:$B786,'Ekstre'!$B$3),"")</f>
        <v/>
      </c>
    </row>
    <row r="787">
      <c r="A787" s="11" t="n"/>
      <c r="B787" s="8" t="n"/>
      <c r="C787" s="8" t="n"/>
      <c r="D787" s="12" t="n"/>
      <c r="E787" s="12" t="n"/>
      <c r="F787" s="9">
        <f>IF($B787="","",SUMIFS($D$2:$D787,$B$2:$B787,$B787)-SUMIFS($E$2:$E787,$B$2:$B787,$B787))</f>
        <v/>
      </c>
      <c r="G787" s="13">
        <f>IF(AND($B787&lt;&gt;"",$B787='Ekstre'!$B$3),COUNTIF($B$2:$B787,'Ekstre'!$B$3),"")</f>
        <v/>
      </c>
    </row>
    <row r="788">
      <c r="A788" s="11" t="n"/>
      <c r="B788" s="8" t="n"/>
      <c r="C788" s="8" t="n"/>
      <c r="D788" s="12" t="n"/>
      <c r="E788" s="12" t="n"/>
      <c r="F788" s="9">
        <f>IF($B788="","",SUMIFS($D$2:$D788,$B$2:$B788,$B788)-SUMIFS($E$2:$E788,$B$2:$B788,$B788))</f>
        <v/>
      </c>
      <c r="G788" s="13">
        <f>IF(AND($B788&lt;&gt;"",$B788='Ekstre'!$B$3),COUNTIF($B$2:$B788,'Ekstre'!$B$3),"")</f>
        <v/>
      </c>
    </row>
    <row r="789">
      <c r="A789" s="11" t="n"/>
      <c r="B789" s="8" t="n"/>
      <c r="C789" s="8" t="n"/>
      <c r="D789" s="12" t="n"/>
      <c r="E789" s="12" t="n"/>
      <c r="F789" s="9">
        <f>IF($B789="","",SUMIFS($D$2:$D789,$B$2:$B789,$B789)-SUMIFS($E$2:$E789,$B$2:$B789,$B789))</f>
        <v/>
      </c>
      <c r="G789" s="13">
        <f>IF(AND($B789&lt;&gt;"",$B789='Ekstre'!$B$3),COUNTIF($B$2:$B789,'Ekstre'!$B$3),"")</f>
        <v/>
      </c>
    </row>
    <row r="790">
      <c r="A790" s="11" t="n"/>
      <c r="B790" s="8" t="n"/>
      <c r="C790" s="8" t="n"/>
      <c r="D790" s="12" t="n"/>
      <c r="E790" s="12" t="n"/>
      <c r="F790" s="9">
        <f>IF($B790="","",SUMIFS($D$2:$D790,$B$2:$B790,$B790)-SUMIFS($E$2:$E790,$B$2:$B790,$B790))</f>
        <v/>
      </c>
      <c r="G790" s="13">
        <f>IF(AND($B790&lt;&gt;"",$B790='Ekstre'!$B$3),COUNTIF($B$2:$B790,'Ekstre'!$B$3),"")</f>
        <v/>
      </c>
    </row>
    <row r="791">
      <c r="A791" s="11" t="n"/>
      <c r="B791" s="8" t="n"/>
      <c r="C791" s="8" t="n"/>
      <c r="D791" s="12" t="n"/>
      <c r="E791" s="12" t="n"/>
      <c r="F791" s="9">
        <f>IF($B791="","",SUMIFS($D$2:$D791,$B$2:$B791,$B791)-SUMIFS($E$2:$E791,$B$2:$B791,$B791))</f>
        <v/>
      </c>
      <c r="G791" s="13">
        <f>IF(AND($B791&lt;&gt;"",$B791='Ekstre'!$B$3),COUNTIF($B$2:$B791,'Ekstre'!$B$3),"")</f>
        <v/>
      </c>
    </row>
    <row r="792">
      <c r="A792" s="11" t="n"/>
      <c r="B792" s="8" t="n"/>
      <c r="C792" s="8" t="n"/>
      <c r="D792" s="12" t="n"/>
      <c r="E792" s="12" t="n"/>
      <c r="F792" s="9">
        <f>IF($B792="","",SUMIFS($D$2:$D792,$B$2:$B792,$B792)-SUMIFS($E$2:$E792,$B$2:$B792,$B792))</f>
        <v/>
      </c>
      <c r="G792" s="13">
        <f>IF(AND($B792&lt;&gt;"",$B792='Ekstre'!$B$3),COUNTIF($B$2:$B792,'Ekstre'!$B$3),"")</f>
        <v/>
      </c>
    </row>
    <row r="793">
      <c r="A793" s="11" t="n"/>
      <c r="B793" s="8" t="n"/>
      <c r="C793" s="8" t="n"/>
      <c r="D793" s="12" t="n"/>
      <c r="E793" s="12" t="n"/>
      <c r="F793" s="9">
        <f>IF($B793="","",SUMIFS($D$2:$D793,$B$2:$B793,$B793)-SUMIFS($E$2:$E793,$B$2:$B793,$B793))</f>
        <v/>
      </c>
      <c r="G793" s="13">
        <f>IF(AND($B793&lt;&gt;"",$B793='Ekstre'!$B$3),COUNTIF($B$2:$B793,'Ekstre'!$B$3),"")</f>
        <v/>
      </c>
    </row>
    <row r="794">
      <c r="A794" s="11" t="n"/>
      <c r="B794" s="8" t="n"/>
      <c r="C794" s="8" t="n"/>
      <c r="D794" s="12" t="n"/>
      <c r="E794" s="12" t="n"/>
      <c r="F794" s="9">
        <f>IF($B794="","",SUMIFS($D$2:$D794,$B$2:$B794,$B794)-SUMIFS($E$2:$E794,$B$2:$B794,$B794))</f>
        <v/>
      </c>
      <c r="G794" s="13">
        <f>IF(AND($B794&lt;&gt;"",$B794='Ekstre'!$B$3),COUNTIF($B$2:$B794,'Ekstre'!$B$3),"")</f>
        <v/>
      </c>
    </row>
    <row r="795">
      <c r="A795" s="11" t="n"/>
      <c r="B795" s="8" t="n"/>
      <c r="C795" s="8" t="n"/>
      <c r="D795" s="12" t="n"/>
      <c r="E795" s="12" t="n"/>
      <c r="F795" s="9">
        <f>IF($B795="","",SUMIFS($D$2:$D795,$B$2:$B795,$B795)-SUMIFS($E$2:$E795,$B$2:$B795,$B795))</f>
        <v/>
      </c>
      <c r="G795" s="13">
        <f>IF(AND($B795&lt;&gt;"",$B795='Ekstre'!$B$3),COUNTIF($B$2:$B795,'Ekstre'!$B$3),"")</f>
        <v/>
      </c>
    </row>
    <row r="796">
      <c r="A796" s="11" t="n"/>
      <c r="B796" s="8" t="n"/>
      <c r="C796" s="8" t="n"/>
      <c r="D796" s="12" t="n"/>
      <c r="E796" s="12" t="n"/>
      <c r="F796" s="9">
        <f>IF($B796="","",SUMIFS($D$2:$D796,$B$2:$B796,$B796)-SUMIFS($E$2:$E796,$B$2:$B796,$B796))</f>
        <v/>
      </c>
      <c r="G796" s="13">
        <f>IF(AND($B796&lt;&gt;"",$B796='Ekstre'!$B$3),COUNTIF($B$2:$B796,'Ekstre'!$B$3),"")</f>
        <v/>
      </c>
    </row>
    <row r="797">
      <c r="A797" s="11" t="n"/>
      <c r="B797" s="8" t="n"/>
      <c r="C797" s="8" t="n"/>
      <c r="D797" s="12" t="n"/>
      <c r="E797" s="12" t="n"/>
      <c r="F797" s="9">
        <f>IF($B797="","",SUMIFS($D$2:$D797,$B$2:$B797,$B797)-SUMIFS($E$2:$E797,$B$2:$B797,$B797))</f>
        <v/>
      </c>
      <c r="G797" s="13">
        <f>IF(AND($B797&lt;&gt;"",$B797='Ekstre'!$B$3),COUNTIF($B$2:$B797,'Ekstre'!$B$3),"")</f>
        <v/>
      </c>
    </row>
    <row r="798">
      <c r="A798" s="11" t="n"/>
      <c r="B798" s="8" t="n"/>
      <c r="C798" s="8" t="n"/>
      <c r="D798" s="12" t="n"/>
      <c r="E798" s="12" t="n"/>
      <c r="F798" s="9">
        <f>IF($B798="","",SUMIFS($D$2:$D798,$B$2:$B798,$B798)-SUMIFS($E$2:$E798,$B$2:$B798,$B798))</f>
        <v/>
      </c>
      <c r="G798" s="13">
        <f>IF(AND($B798&lt;&gt;"",$B798='Ekstre'!$B$3),COUNTIF($B$2:$B798,'Ekstre'!$B$3),"")</f>
        <v/>
      </c>
    </row>
    <row r="799">
      <c r="A799" s="11" t="n"/>
      <c r="B799" s="8" t="n"/>
      <c r="C799" s="8" t="n"/>
      <c r="D799" s="12" t="n"/>
      <c r="E799" s="12" t="n"/>
      <c r="F799" s="9">
        <f>IF($B799="","",SUMIFS($D$2:$D799,$B$2:$B799,$B799)-SUMIFS($E$2:$E799,$B$2:$B799,$B799))</f>
        <v/>
      </c>
      <c r="G799" s="13">
        <f>IF(AND($B799&lt;&gt;"",$B799='Ekstre'!$B$3),COUNTIF($B$2:$B799,'Ekstre'!$B$3),"")</f>
        <v/>
      </c>
    </row>
    <row r="800">
      <c r="A800" s="11" t="n"/>
      <c r="B800" s="8" t="n"/>
      <c r="C800" s="8" t="n"/>
      <c r="D800" s="12" t="n"/>
      <c r="E800" s="12" t="n"/>
      <c r="F800" s="9">
        <f>IF($B800="","",SUMIFS($D$2:$D800,$B$2:$B800,$B800)-SUMIFS($E$2:$E800,$B$2:$B800,$B800))</f>
        <v/>
      </c>
      <c r="G800" s="13">
        <f>IF(AND($B800&lt;&gt;"",$B800='Ekstre'!$B$3),COUNTIF($B$2:$B800,'Ekstre'!$B$3),"")</f>
        <v/>
      </c>
    </row>
    <row r="801">
      <c r="A801" s="11" t="n"/>
      <c r="B801" s="8" t="n"/>
      <c r="C801" s="8" t="n"/>
      <c r="D801" s="12" t="n"/>
      <c r="E801" s="12" t="n"/>
      <c r="F801" s="9">
        <f>IF($B801="","",SUMIFS($D$2:$D801,$B$2:$B801,$B801)-SUMIFS($E$2:$E801,$B$2:$B801,$B801))</f>
        <v/>
      </c>
      <c r="G801" s="13">
        <f>IF(AND($B801&lt;&gt;"",$B801='Ekstre'!$B$3),COUNTIF($B$2:$B801,'Ekstre'!$B$3),"")</f>
        <v/>
      </c>
    </row>
    <row r="802">
      <c r="A802" s="11" t="n"/>
      <c r="B802" s="8" t="n"/>
      <c r="C802" s="8" t="n"/>
      <c r="D802" s="12" t="n"/>
      <c r="E802" s="12" t="n"/>
      <c r="F802" s="9">
        <f>IF($B802="","",SUMIFS($D$2:$D802,$B$2:$B802,$B802)-SUMIFS($E$2:$E802,$B$2:$B802,$B802))</f>
        <v/>
      </c>
      <c r="G802" s="13">
        <f>IF(AND($B802&lt;&gt;"",$B802='Ekstre'!$B$3),COUNTIF($B$2:$B802,'Ekstre'!$B$3),"")</f>
        <v/>
      </c>
    </row>
    <row r="803">
      <c r="A803" s="11" t="n"/>
      <c r="B803" s="8" t="n"/>
      <c r="C803" s="8" t="n"/>
      <c r="D803" s="12" t="n"/>
      <c r="E803" s="12" t="n"/>
      <c r="F803" s="9">
        <f>IF($B803="","",SUMIFS($D$2:$D803,$B$2:$B803,$B803)-SUMIFS($E$2:$E803,$B$2:$B803,$B803))</f>
        <v/>
      </c>
      <c r="G803" s="13">
        <f>IF(AND($B803&lt;&gt;"",$B803='Ekstre'!$B$3),COUNTIF($B$2:$B803,'Ekstre'!$B$3),"")</f>
        <v/>
      </c>
    </row>
    <row r="804">
      <c r="A804" s="11" t="n"/>
      <c r="B804" s="8" t="n"/>
      <c r="C804" s="8" t="n"/>
      <c r="D804" s="12" t="n"/>
      <c r="E804" s="12" t="n"/>
      <c r="F804" s="9">
        <f>IF($B804="","",SUMIFS($D$2:$D804,$B$2:$B804,$B804)-SUMIFS($E$2:$E804,$B$2:$B804,$B804))</f>
        <v/>
      </c>
      <c r="G804" s="13">
        <f>IF(AND($B804&lt;&gt;"",$B804='Ekstre'!$B$3),COUNTIF($B$2:$B804,'Ekstre'!$B$3),"")</f>
        <v/>
      </c>
    </row>
    <row r="805">
      <c r="A805" s="11" t="n"/>
      <c r="B805" s="8" t="n"/>
      <c r="C805" s="8" t="n"/>
      <c r="D805" s="12" t="n"/>
      <c r="E805" s="12" t="n"/>
      <c r="F805" s="9">
        <f>IF($B805="","",SUMIFS($D$2:$D805,$B$2:$B805,$B805)-SUMIFS($E$2:$E805,$B$2:$B805,$B805))</f>
        <v/>
      </c>
      <c r="G805" s="13">
        <f>IF(AND($B805&lt;&gt;"",$B805='Ekstre'!$B$3),COUNTIF($B$2:$B805,'Ekstre'!$B$3),"")</f>
        <v/>
      </c>
    </row>
    <row r="806">
      <c r="A806" s="11" t="n"/>
      <c r="B806" s="8" t="n"/>
      <c r="C806" s="8" t="n"/>
      <c r="D806" s="12" t="n"/>
      <c r="E806" s="12" t="n"/>
      <c r="F806" s="9">
        <f>IF($B806="","",SUMIFS($D$2:$D806,$B$2:$B806,$B806)-SUMIFS($E$2:$E806,$B$2:$B806,$B806))</f>
        <v/>
      </c>
      <c r="G806" s="13">
        <f>IF(AND($B806&lt;&gt;"",$B806='Ekstre'!$B$3),COUNTIF($B$2:$B806,'Ekstre'!$B$3),"")</f>
        <v/>
      </c>
    </row>
    <row r="807">
      <c r="A807" s="11" t="n"/>
      <c r="B807" s="8" t="n"/>
      <c r="C807" s="8" t="n"/>
      <c r="D807" s="12" t="n"/>
      <c r="E807" s="12" t="n"/>
      <c r="F807" s="9">
        <f>IF($B807="","",SUMIFS($D$2:$D807,$B$2:$B807,$B807)-SUMIFS($E$2:$E807,$B$2:$B807,$B807))</f>
        <v/>
      </c>
      <c r="G807" s="13">
        <f>IF(AND($B807&lt;&gt;"",$B807='Ekstre'!$B$3),COUNTIF($B$2:$B807,'Ekstre'!$B$3),"")</f>
        <v/>
      </c>
    </row>
    <row r="808">
      <c r="A808" s="11" t="n"/>
      <c r="B808" s="8" t="n"/>
      <c r="C808" s="8" t="n"/>
      <c r="D808" s="12" t="n"/>
      <c r="E808" s="12" t="n"/>
      <c r="F808" s="9">
        <f>IF($B808="","",SUMIFS($D$2:$D808,$B$2:$B808,$B808)-SUMIFS($E$2:$E808,$B$2:$B808,$B808))</f>
        <v/>
      </c>
      <c r="G808" s="13">
        <f>IF(AND($B808&lt;&gt;"",$B808='Ekstre'!$B$3),COUNTIF($B$2:$B808,'Ekstre'!$B$3),"")</f>
        <v/>
      </c>
    </row>
    <row r="809">
      <c r="A809" s="11" t="n"/>
      <c r="B809" s="8" t="n"/>
      <c r="C809" s="8" t="n"/>
      <c r="D809" s="12" t="n"/>
      <c r="E809" s="12" t="n"/>
      <c r="F809" s="9">
        <f>IF($B809="","",SUMIFS($D$2:$D809,$B$2:$B809,$B809)-SUMIFS($E$2:$E809,$B$2:$B809,$B809))</f>
        <v/>
      </c>
      <c r="G809" s="13">
        <f>IF(AND($B809&lt;&gt;"",$B809='Ekstre'!$B$3),COUNTIF($B$2:$B809,'Ekstre'!$B$3),"")</f>
        <v/>
      </c>
    </row>
    <row r="810">
      <c r="A810" s="11" t="n"/>
      <c r="B810" s="8" t="n"/>
      <c r="C810" s="8" t="n"/>
      <c r="D810" s="12" t="n"/>
      <c r="E810" s="12" t="n"/>
      <c r="F810" s="9">
        <f>IF($B810="","",SUMIFS($D$2:$D810,$B$2:$B810,$B810)-SUMIFS($E$2:$E810,$B$2:$B810,$B810))</f>
        <v/>
      </c>
      <c r="G810" s="13">
        <f>IF(AND($B810&lt;&gt;"",$B810='Ekstre'!$B$3),COUNTIF($B$2:$B810,'Ekstre'!$B$3),"")</f>
        <v/>
      </c>
    </row>
    <row r="811">
      <c r="A811" s="11" t="n"/>
      <c r="B811" s="8" t="n"/>
      <c r="C811" s="8" t="n"/>
      <c r="D811" s="12" t="n"/>
      <c r="E811" s="12" t="n"/>
      <c r="F811" s="9">
        <f>IF($B811="","",SUMIFS($D$2:$D811,$B$2:$B811,$B811)-SUMIFS($E$2:$E811,$B$2:$B811,$B811))</f>
        <v/>
      </c>
      <c r="G811" s="13">
        <f>IF(AND($B811&lt;&gt;"",$B811='Ekstre'!$B$3),COUNTIF($B$2:$B811,'Ekstre'!$B$3),"")</f>
        <v/>
      </c>
    </row>
    <row r="812">
      <c r="A812" s="11" t="n"/>
      <c r="B812" s="8" t="n"/>
      <c r="C812" s="8" t="n"/>
      <c r="D812" s="12" t="n"/>
      <c r="E812" s="12" t="n"/>
      <c r="F812" s="9">
        <f>IF($B812="","",SUMIFS($D$2:$D812,$B$2:$B812,$B812)-SUMIFS($E$2:$E812,$B$2:$B812,$B812))</f>
        <v/>
      </c>
      <c r="G812" s="13">
        <f>IF(AND($B812&lt;&gt;"",$B812='Ekstre'!$B$3),COUNTIF($B$2:$B812,'Ekstre'!$B$3),"")</f>
        <v/>
      </c>
    </row>
    <row r="813">
      <c r="A813" s="11" t="n"/>
      <c r="B813" s="8" t="n"/>
      <c r="C813" s="8" t="n"/>
      <c r="D813" s="12" t="n"/>
      <c r="E813" s="12" t="n"/>
      <c r="F813" s="9">
        <f>IF($B813="","",SUMIFS($D$2:$D813,$B$2:$B813,$B813)-SUMIFS($E$2:$E813,$B$2:$B813,$B813))</f>
        <v/>
      </c>
      <c r="G813" s="13">
        <f>IF(AND($B813&lt;&gt;"",$B813='Ekstre'!$B$3),COUNTIF($B$2:$B813,'Ekstre'!$B$3),"")</f>
        <v/>
      </c>
    </row>
    <row r="814">
      <c r="A814" s="11" t="n"/>
      <c r="B814" s="8" t="n"/>
      <c r="C814" s="8" t="n"/>
      <c r="D814" s="12" t="n"/>
      <c r="E814" s="12" t="n"/>
      <c r="F814" s="9">
        <f>IF($B814="","",SUMIFS($D$2:$D814,$B$2:$B814,$B814)-SUMIFS($E$2:$E814,$B$2:$B814,$B814))</f>
        <v/>
      </c>
      <c r="G814" s="13">
        <f>IF(AND($B814&lt;&gt;"",$B814='Ekstre'!$B$3),COUNTIF($B$2:$B814,'Ekstre'!$B$3),"")</f>
        <v/>
      </c>
    </row>
    <row r="815">
      <c r="A815" s="11" t="n"/>
      <c r="B815" s="8" t="n"/>
      <c r="C815" s="8" t="n"/>
      <c r="D815" s="12" t="n"/>
      <c r="E815" s="12" t="n"/>
      <c r="F815" s="9">
        <f>IF($B815="","",SUMIFS($D$2:$D815,$B$2:$B815,$B815)-SUMIFS($E$2:$E815,$B$2:$B815,$B815))</f>
        <v/>
      </c>
      <c r="G815" s="13">
        <f>IF(AND($B815&lt;&gt;"",$B815='Ekstre'!$B$3),COUNTIF($B$2:$B815,'Ekstre'!$B$3),"")</f>
        <v/>
      </c>
    </row>
    <row r="816">
      <c r="A816" s="11" t="n"/>
      <c r="B816" s="8" t="n"/>
      <c r="C816" s="8" t="n"/>
      <c r="D816" s="12" t="n"/>
      <c r="E816" s="12" t="n"/>
      <c r="F816" s="9">
        <f>IF($B816="","",SUMIFS($D$2:$D816,$B$2:$B816,$B816)-SUMIFS($E$2:$E816,$B$2:$B816,$B816))</f>
        <v/>
      </c>
      <c r="G816" s="13">
        <f>IF(AND($B816&lt;&gt;"",$B816='Ekstre'!$B$3),COUNTIF($B$2:$B816,'Ekstre'!$B$3),"")</f>
        <v/>
      </c>
    </row>
    <row r="817">
      <c r="A817" s="11" t="n"/>
      <c r="B817" s="8" t="n"/>
      <c r="C817" s="8" t="n"/>
      <c r="D817" s="12" t="n"/>
      <c r="E817" s="12" t="n"/>
      <c r="F817" s="9">
        <f>IF($B817="","",SUMIFS($D$2:$D817,$B$2:$B817,$B817)-SUMIFS($E$2:$E817,$B$2:$B817,$B817))</f>
        <v/>
      </c>
      <c r="G817" s="13">
        <f>IF(AND($B817&lt;&gt;"",$B817='Ekstre'!$B$3),COUNTIF($B$2:$B817,'Ekstre'!$B$3),"")</f>
        <v/>
      </c>
    </row>
    <row r="818">
      <c r="A818" s="11" t="n"/>
      <c r="B818" s="8" t="n"/>
      <c r="C818" s="8" t="n"/>
      <c r="D818" s="12" t="n"/>
      <c r="E818" s="12" t="n"/>
      <c r="F818" s="9">
        <f>IF($B818="","",SUMIFS($D$2:$D818,$B$2:$B818,$B818)-SUMIFS($E$2:$E818,$B$2:$B818,$B818))</f>
        <v/>
      </c>
      <c r="G818" s="13">
        <f>IF(AND($B818&lt;&gt;"",$B818='Ekstre'!$B$3),COUNTIF($B$2:$B818,'Ekstre'!$B$3),"")</f>
        <v/>
      </c>
    </row>
    <row r="819">
      <c r="A819" s="11" t="n"/>
      <c r="B819" s="8" t="n"/>
      <c r="C819" s="8" t="n"/>
      <c r="D819" s="12" t="n"/>
      <c r="E819" s="12" t="n"/>
      <c r="F819" s="9">
        <f>IF($B819="","",SUMIFS($D$2:$D819,$B$2:$B819,$B819)-SUMIFS($E$2:$E819,$B$2:$B819,$B819))</f>
        <v/>
      </c>
      <c r="G819" s="13">
        <f>IF(AND($B819&lt;&gt;"",$B819='Ekstre'!$B$3),COUNTIF($B$2:$B819,'Ekstre'!$B$3),"")</f>
        <v/>
      </c>
    </row>
    <row r="820">
      <c r="A820" s="11" t="n"/>
      <c r="B820" s="8" t="n"/>
      <c r="C820" s="8" t="n"/>
      <c r="D820" s="12" t="n"/>
      <c r="E820" s="12" t="n"/>
      <c r="F820" s="9">
        <f>IF($B820="","",SUMIFS($D$2:$D820,$B$2:$B820,$B820)-SUMIFS($E$2:$E820,$B$2:$B820,$B820))</f>
        <v/>
      </c>
      <c r="G820" s="13">
        <f>IF(AND($B820&lt;&gt;"",$B820='Ekstre'!$B$3),COUNTIF($B$2:$B820,'Ekstre'!$B$3),"")</f>
        <v/>
      </c>
    </row>
    <row r="821">
      <c r="A821" s="11" t="n"/>
      <c r="B821" s="8" t="n"/>
      <c r="C821" s="8" t="n"/>
      <c r="D821" s="12" t="n"/>
      <c r="E821" s="12" t="n"/>
      <c r="F821" s="9">
        <f>IF($B821="","",SUMIFS($D$2:$D821,$B$2:$B821,$B821)-SUMIFS($E$2:$E821,$B$2:$B821,$B821))</f>
        <v/>
      </c>
      <c r="G821" s="13">
        <f>IF(AND($B821&lt;&gt;"",$B821='Ekstre'!$B$3),COUNTIF($B$2:$B821,'Ekstre'!$B$3),"")</f>
        <v/>
      </c>
    </row>
    <row r="822">
      <c r="A822" s="11" t="n"/>
      <c r="B822" s="8" t="n"/>
      <c r="C822" s="8" t="n"/>
      <c r="D822" s="12" t="n"/>
      <c r="E822" s="12" t="n"/>
      <c r="F822" s="9">
        <f>IF($B822="","",SUMIFS($D$2:$D822,$B$2:$B822,$B822)-SUMIFS($E$2:$E822,$B$2:$B822,$B822))</f>
        <v/>
      </c>
      <c r="G822" s="13">
        <f>IF(AND($B822&lt;&gt;"",$B822='Ekstre'!$B$3),COUNTIF($B$2:$B822,'Ekstre'!$B$3),"")</f>
        <v/>
      </c>
    </row>
    <row r="823">
      <c r="A823" s="11" t="n"/>
      <c r="B823" s="8" t="n"/>
      <c r="C823" s="8" t="n"/>
      <c r="D823" s="12" t="n"/>
      <c r="E823" s="12" t="n"/>
      <c r="F823" s="9">
        <f>IF($B823="","",SUMIFS($D$2:$D823,$B$2:$B823,$B823)-SUMIFS($E$2:$E823,$B$2:$B823,$B823))</f>
        <v/>
      </c>
      <c r="G823" s="13">
        <f>IF(AND($B823&lt;&gt;"",$B823='Ekstre'!$B$3),COUNTIF($B$2:$B823,'Ekstre'!$B$3),"")</f>
        <v/>
      </c>
    </row>
    <row r="824">
      <c r="A824" s="11" t="n"/>
      <c r="B824" s="8" t="n"/>
      <c r="C824" s="8" t="n"/>
      <c r="D824" s="12" t="n"/>
      <c r="E824" s="12" t="n"/>
      <c r="F824" s="9">
        <f>IF($B824="","",SUMIFS($D$2:$D824,$B$2:$B824,$B824)-SUMIFS($E$2:$E824,$B$2:$B824,$B824))</f>
        <v/>
      </c>
      <c r="G824" s="13">
        <f>IF(AND($B824&lt;&gt;"",$B824='Ekstre'!$B$3),COUNTIF($B$2:$B824,'Ekstre'!$B$3),"")</f>
        <v/>
      </c>
    </row>
    <row r="825">
      <c r="A825" s="11" t="n"/>
      <c r="B825" s="8" t="n"/>
      <c r="C825" s="8" t="n"/>
      <c r="D825" s="12" t="n"/>
      <c r="E825" s="12" t="n"/>
      <c r="F825" s="9">
        <f>IF($B825="","",SUMIFS($D$2:$D825,$B$2:$B825,$B825)-SUMIFS($E$2:$E825,$B$2:$B825,$B825))</f>
        <v/>
      </c>
      <c r="G825" s="13">
        <f>IF(AND($B825&lt;&gt;"",$B825='Ekstre'!$B$3),COUNTIF($B$2:$B825,'Ekstre'!$B$3),"")</f>
        <v/>
      </c>
    </row>
    <row r="826">
      <c r="A826" s="11" t="n"/>
      <c r="B826" s="8" t="n"/>
      <c r="C826" s="8" t="n"/>
      <c r="D826" s="12" t="n"/>
      <c r="E826" s="12" t="n"/>
      <c r="F826" s="9">
        <f>IF($B826="","",SUMIFS($D$2:$D826,$B$2:$B826,$B826)-SUMIFS($E$2:$E826,$B$2:$B826,$B826))</f>
        <v/>
      </c>
      <c r="G826" s="13">
        <f>IF(AND($B826&lt;&gt;"",$B826='Ekstre'!$B$3),COUNTIF($B$2:$B826,'Ekstre'!$B$3),"")</f>
        <v/>
      </c>
    </row>
    <row r="827">
      <c r="A827" s="11" t="n"/>
      <c r="B827" s="8" t="n"/>
      <c r="C827" s="8" t="n"/>
      <c r="D827" s="12" t="n"/>
      <c r="E827" s="12" t="n"/>
      <c r="F827" s="9">
        <f>IF($B827="","",SUMIFS($D$2:$D827,$B$2:$B827,$B827)-SUMIFS($E$2:$E827,$B$2:$B827,$B827))</f>
        <v/>
      </c>
      <c r="G827" s="13">
        <f>IF(AND($B827&lt;&gt;"",$B827='Ekstre'!$B$3),COUNTIF($B$2:$B827,'Ekstre'!$B$3),"")</f>
        <v/>
      </c>
    </row>
    <row r="828">
      <c r="A828" s="11" t="n"/>
      <c r="B828" s="8" t="n"/>
      <c r="C828" s="8" t="n"/>
      <c r="D828" s="12" t="n"/>
      <c r="E828" s="12" t="n"/>
      <c r="F828" s="9">
        <f>IF($B828="","",SUMIFS($D$2:$D828,$B$2:$B828,$B828)-SUMIFS($E$2:$E828,$B$2:$B828,$B828))</f>
        <v/>
      </c>
      <c r="G828" s="13">
        <f>IF(AND($B828&lt;&gt;"",$B828='Ekstre'!$B$3),COUNTIF($B$2:$B828,'Ekstre'!$B$3),"")</f>
        <v/>
      </c>
    </row>
    <row r="829">
      <c r="A829" s="11" t="n"/>
      <c r="B829" s="8" t="n"/>
      <c r="C829" s="8" t="n"/>
      <c r="D829" s="12" t="n"/>
      <c r="E829" s="12" t="n"/>
      <c r="F829" s="9">
        <f>IF($B829="","",SUMIFS($D$2:$D829,$B$2:$B829,$B829)-SUMIFS($E$2:$E829,$B$2:$B829,$B829))</f>
        <v/>
      </c>
      <c r="G829" s="13">
        <f>IF(AND($B829&lt;&gt;"",$B829='Ekstre'!$B$3),COUNTIF($B$2:$B829,'Ekstre'!$B$3),"")</f>
        <v/>
      </c>
    </row>
    <row r="830">
      <c r="A830" s="11" t="n"/>
      <c r="B830" s="8" t="n"/>
      <c r="C830" s="8" t="n"/>
      <c r="D830" s="12" t="n"/>
      <c r="E830" s="12" t="n"/>
      <c r="F830" s="9">
        <f>IF($B830="","",SUMIFS($D$2:$D830,$B$2:$B830,$B830)-SUMIFS($E$2:$E830,$B$2:$B830,$B830))</f>
        <v/>
      </c>
      <c r="G830" s="13">
        <f>IF(AND($B830&lt;&gt;"",$B830='Ekstre'!$B$3),COUNTIF($B$2:$B830,'Ekstre'!$B$3),"")</f>
        <v/>
      </c>
    </row>
    <row r="831">
      <c r="A831" s="11" t="n"/>
      <c r="B831" s="8" t="n"/>
      <c r="C831" s="8" t="n"/>
      <c r="D831" s="12" t="n"/>
      <c r="E831" s="12" t="n"/>
      <c r="F831" s="9">
        <f>IF($B831="","",SUMIFS($D$2:$D831,$B$2:$B831,$B831)-SUMIFS($E$2:$E831,$B$2:$B831,$B831))</f>
        <v/>
      </c>
      <c r="G831" s="13">
        <f>IF(AND($B831&lt;&gt;"",$B831='Ekstre'!$B$3),COUNTIF($B$2:$B831,'Ekstre'!$B$3),"")</f>
        <v/>
      </c>
    </row>
    <row r="832">
      <c r="A832" s="11" t="n"/>
      <c r="B832" s="8" t="n"/>
      <c r="C832" s="8" t="n"/>
      <c r="D832" s="12" t="n"/>
      <c r="E832" s="12" t="n"/>
      <c r="F832" s="9">
        <f>IF($B832="","",SUMIFS($D$2:$D832,$B$2:$B832,$B832)-SUMIFS($E$2:$E832,$B$2:$B832,$B832))</f>
        <v/>
      </c>
      <c r="G832" s="13">
        <f>IF(AND($B832&lt;&gt;"",$B832='Ekstre'!$B$3),COUNTIF($B$2:$B832,'Ekstre'!$B$3),"")</f>
        <v/>
      </c>
    </row>
    <row r="833">
      <c r="A833" s="11" t="n"/>
      <c r="B833" s="8" t="n"/>
      <c r="C833" s="8" t="n"/>
      <c r="D833" s="12" t="n"/>
      <c r="E833" s="12" t="n"/>
      <c r="F833" s="9">
        <f>IF($B833="","",SUMIFS($D$2:$D833,$B$2:$B833,$B833)-SUMIFS($E$2:$E833,$B$2:$B833,$B833))</f>
        <v/>
      </c>
      <c r="G833" s="13">
        <f>IF(AND($B833&lt;&gt;"",$B833='Ekstre'!$B$3),COUNTIF($B$2:$B833,'Ekstre'!$B$3),"")</f>
        <v/>
      </c>
    </row>
    <row r="834">
      <c r="A834" s="11" t="n"/>
      <c r="B834" s="8" t="n"/>
      <c r="C834" s="8" t="n"/>
      <c r="D834" s="12" t="n"/>
      <c r="E834" s="12" t="n"/>
      <c r="F834" s="9">
        <f>IF($B834="","",SUMIFS($D$2:$D834,$B$2:$B834,$B834)-SUMIFS($E$2:$E834,$B$2:$B834,$B834))</f>
        <v/>
      </c>
      <c r="G834" s="13">
        <f>IF(AND($B834&lt;&gt;"",$B834='Ekstre'!$B$3),COUNTIF($B$2:$B834,'Ekstre'!$B$3),"")</f>
        <v/>
      </c>
    </row>
    <row r="835">
      <c r="A835" s="11" t="n"/>
      <c r="B835" s="8" t="n"/>
      <c r="C835" s="8" t="n"/>
      <c r="D835" s="12" t="n"/>
      <c r="E835" s="12" t="n"/>
      <c r="F835" s="9">
        <f>IF($B835="","",SUMIFS($D$2:$D835,$B$2:$B835,$B835)-SUMIFS($E$2:$E835,$B$2:$B835,$B835))</f>
        <v/>
      </c>
      <c r="G835" s="13">
        <f>IF(AND($B835&lt;&gt;"",$B835='Ekstre'!$B$3),COUNTIF($B$2:$B835,'Ekstre'!$B$3),"")</f>
        <v/>
      </c>
    </row>
    <row r="836">
      <c r="A836" s="11" t="n"/>
      <c r="B836" s="8" t="n"/>
      <c r="C836" s="8" t="n"/>
      <c r="D836" s="12" t="n"/>
      <c r="E836" s="12" t="n"/>
      <c r="F836" s="9">
        <f>IF($B836="","",SUMIFS($D$2:$D836,$B$2:$B836,$B836)-SUMIFS($E$2:$E836,$B$2:$B836,$B836))</f>
        <v/>
      </c>
      <c r="G836" s="13">
        <f>IF(AND($B836&lt;&gt;"",$B836='Ekstre'!$B$3),COUNTIF($B$2:$B836,'Ekstre'!$B$3),"")</f>
        <v/>
      </c>
    </row>
    <row r="837">
      <c r="A837" s="11" t="n"/>
      <c r="B837" s="8" t="n"/>
      <c r="C837" s="8" t="n"/>
      <c r="D837" s="12" t="n"/>
      <c r="E837" s="12" t="n"/>
      <c r="F837" s="9">
        <f>IF($B837="","",SUMIFS($D$2:$D837,$B$2:$B837,$B837)-SUMIFS($E$2:$E837,$B$2:$B837,$B837))</f>
        <v/>
      </c>
      <c r="G837" s="13">
        <f>IF(AND($B837&lt;&gt;"",$B837='Ekstre'!$B$3),COUNTIF($B$2:$B837,'Ekstre'!$B$3),"")</f>
        <v/>
      </c>
    </row>
    <row r="838">
      <c r="A838" s="11" t="n"/>
      <c r="B838" s="8" t="n"/>
      <c r="C838" s="8" t="n"/>
      <c r="D838" s="12" t="n"/>
      <c r="E838" s="12" t="n"/>
      <c r="F838" s="9">
        <f>IF($B838="","",SUMIFS($D$2:$D838,$B$2:$B838,$B838)-SUMIFS($E$2:$E838,$B$2:$B838,$B838))</f>
        <v/>
      </c>
      <c r="G838" s="13">
        <f>IF(AND($B838&lt;&gt;"",$B838='Ekstre'!$B$3),COUNTIF($B$2:$B838,'Ekstre'!$B$3),"")</f>
        <v/>
      </c>
    </row>
    <row r="839">
      <c r="A839" s="11" t="n"/>
      <c r="B839" s="8" t="n"/>
      <c r="C839" s="8" t="n"/>
      <c r="D839" s="12" t="n"/>
      <c r="E839" s="12" t="n"/>
      <c r="F839" s="9">
        <f>IF($B839="","",SUMIFS($D$2:$D839,$B$2:$B839,$B839)-SUMIFS($E$2:$E839,$B$2:$B839,$B839))</f>
        <v/>
      </c>
      <c r="G839" s="13">
        <f>IF(AND($B839&lt;&gt;"",$B839='Ekstre'!$B$3),COUNTIF($B$2:$B839,'Ekstre'!$B$3),"")</f>
        <v/>
      </c>
    </row>
    <row r="840">
      <c r="A840" s="11" t="n"/>
      <c r="B840" s="8" t="n"/>
      <c r="C840" s="8" t="n"/>
      <c r="D840" s="12" t="n"/>
      <c r="E840" s="12" t="n"/>
      <c r="F840" s="9">
        <f>IF($B840="","",SUMIFS($D$2:$D840,$B$2:$B840,$B840)-SUMIFS($E$2:$E840,$B$2:$B840,$B840))</f>
        <v/>
      </c>
      <c r="G840" s="13">
        <f>IF(AND($B840&lt;&gt;"",$B840='Ekstre'!$B$3),COUNTIF($B$2:$B840,'Ekstre'!$B$3),"")</f>
        <v/>
      </c>
    </row>
    <row r="841">
      <c r="A841" s="11" t="n"/>
      <c r="B841" s="8" t="n"/>
      <c r="C841" s="8" t="n"/>
      <c r="D841" s="12" t="n"/>
      <c r="E841" s="12" t="n"/>
      <c r="F841" s="9">
        <f>IF($B841="","",SUMIFS($D$2:$D841,$B$2:$B841,$B841)-SUMIFS($E$2:$E841,$B$2:$B841,$B841))</f>
        <v/>
      </c>
      <c r="G841" s="13">
        <f>IF(AND($B841&lt;&gt;"",$B841='Ekstre'!$B$3),COUNTIF($B$2:$B841,'Ekstre'!$B$3),"")</f>
        <v/>
      </c>
    </row>
    <row r="842">
      <c r="A842" s="11" t="n"/>
      <c r="B842" s="8" t="n"/>
      <c r="C842" s="8" t="n"/>
      <c r="D842" s="12" t="n"/>
      <c r="E842" s="12" t="n"/>
      <c r="F842" s="9">
        <f>IF($B842="","",SUMIFS($D$2:$D842,$B$2:$B842,$B842)-SUMIFS($E$2:$E842,$B$2:$B842,$B842))</f>
        <v/>
      </c>
      <c r="G842" s="13">
        <f>IF(AND($B842&lt;&gt;"",$B842='Ekstre'!$B$3),COUNTIF($B$2:$B842,'Ekstre'!$B$3),"")</f>
        <v/>
      </c>
    </row>
    <row r="843">
      <c r="A843" s="11" t="n"/>
      <c r="B843" s="8" t="n"/>
      <c r="C843" s="8" t="n"/>
      <c r="D843" s="12" t="n"/>
      <c r="E843" s="12" t="n"/>
      <c r="F843" s="9">
        <f>IF($B843="","",SUMIFS($D$2:$D843,$B$2:$B843,$B843)-SUMIFS($E$2:$E843,$B$2:$B843,$B843))</f>
        <v/>
      </c>
      <c r="G843" s="13">
        <f>IF(AND($B843&lt;&gt;"",$B843='Ekstre'!$B$3),COUNTIF($B$2:$B843,'Ekstre'!$B$3),"")</f>
        <v/>
      </c>
    </row>
    <row r="844">
      <c r="A844" s="11" t="n"/>
      <c r="B844" s="8" t="n"/>
      <c r="C844" s="8" t="n"/>
      <c r="D844" s="12" t="n"/>
      <c r="E844" s="12" t="n"/>
      <c r="F844" s="9">
        <f>IF($B844="","",SUMIFS($D$2:$D844,$B$2:$B844,$B844)-SUMIFS($E$2:$E844,$B$2:$B844,$B844))</f>
        <v/>
      </c>
      <c r="G844" s="13">
        <f>IF(AND($B844&lt;&gt;"",$B844='Ekstre'!$B$3),COUNTIF($B$2:$B844,'Ekstre'!$B$3),"")</f>
        <v/>
      </c>
    </row>
    <row r="845">
      <c r="A845" s="11" t="n"/>
      <c r="B845" s="8" t="n"/>
      <c r="C845" s="8" t="n"/>
      <c r="D845" s="12" t="n"/>
      <c r="E845" s="12" t="n"/>
      <c r="F845" s="9">
        <f>IF($B845="","",SUMIFS($D$2:$D845,$B$2:$B845,$B845)-SUMIFS($E$2:$E845,$B$2:$B845,$B845))</f>
        <v/>
      </c>
      <c r="G845" s="13">
        <f>IF(AND($B845&lt;&gt;"",$B845='Ekstre'!$B$3),COUNTIF($B$2:$B845,'Ekstre'!$B$3),"")</f>
        <v/>
      </c>
    </row>
    <row r="846">
      <c r="A846" s="11" t="n"/>
      <c r="B846" s="8" t="n"/>
      <c r="C846" s="8" t="n"/>
      <c r="D846" s="12" t="n"/>
      <c r="E846" s="12" t="n"/>
      <c r="F846" s="9">
        <f>IF($B846="","",SUMIFS($D$2:$D846,$B$2:$B846,$B846)-SUMIFS($E$2:$E846,$B$2:$B846,$B846))</f>
        <v/>
      </c>
      <c r="G846" s="13">
        <f>IF(AND($B846&lt;&gt;"",$B846='Ekstre'!$B$3),COUNTIF($B$2:$B846,'Ekstre'!$B$3),"")</f>
        <v/>
      </c>
    </row>
    <row r="847">
      <c r="A847" s="11" t="n"/>
      <c r="B847" s="8" t="n"/>
      <c r="C847" s="8" t="n"/>
      <c r="D847" s="12" t="n"/>
      <c r="E847" s="12" t="n"/>
      <c r="F847" s="9">
        <f>IF($B847="","",SUMIFS($D$2:$D847,$B$2:$B847,$B847)-SUMIFS($E$2:$E847,$B$2:$B847,$B847))</f>
        <v/>
      </c>
      <c r="G847" s="13">
        <f>IF(AND($B847&lt;&gt;"",$B847='Ekstre'!$B$3),COUNTIF($B$2:$B847,'Ekstre'!$B$3),"")</f>
        <v/>
      </c>
    </row>
    <row r="848">
      <c r="A848" s="11" t="n"/>
      <c r="B848" s="8" t="n"/>
      <c r="C848" s="8" t="n"/>
      <c r="D848" s="12" t="n"/>
      <c r="E848" s="12" t="n"/>
      <c r="F848" s="9">
        <f>IF($B848="","",SUMIFS($D$2:$D848,$B$2:$B848,$B848)-SUMIFS($E$2:$E848,$B$2:$B848,$B848))</f>
        <v/>
      </c>
      <c r="G848" s="13">
        <f>IF(AND($B848&lt;&gt;"",$B848='Ekstre'!$B$3),COUNTIF($B$2:$B848,'Ekstre'!$B$3),"")</f>
        <v/>
      </c>
    </row>
    <row r="849">
      <c r="A849" s="11" t="n"/>
      <c r="B849" s="8" t="n"/>
      <c r="C849" s="8" t="n"/>
      <c r="D849" s="12" t="n"/>
      <c r="E849" s="12" t="n"/>
      <c r="F849" s="9">
        <f>IF($B849="","",SUMIFS($D$2:$D849,$B$2:$B849,$B849)-SUMIFS($E$2:$E849,$B$2:$B849,$B849))</f>
        <v/>
      </c>
      <c r="G849" s="13">
        <f>IF(AND($B849&lt;&gt;"",$B849='Ekstre'!$B$3),COUNTIF($B$2:$B849,'Ekstre'!$B$3),"")</f>
        <v/>
      </c>
    </row>
    <row r="850">
      <c r="A850" s="11" t="n"/>
      <c r="B850" s="8" t="n"/>
      <c r="C850" s="8" t="n"/>
      <c r="D850" s="12" t="n"/>
      <c r="E850" s="12" t="n"/>
      <c r="F850" s="9">
        <f>IF($B850="","",SUMIFS($D$2:$D850,$B$2:$B850,$B850)-SUMIFS($E$2:$E850,$B$2:$B850,$B850))</f>
        <v/>
      </c>
      <c r="G850" s="13">
        <f>IF(AND($B850&lt;&gt;"",$B850='Ekstre'!$B$3),COUNTIF($B$2:$B850,'Ekstre'!$B$3),"")</f>
        <v/>
      </c>
    </row>
    <row r="851">
      <c r="A851" s="11" t="n"/>
      <c r="B851" s="8" t="n"/>
      <c r="C851" s="8" t="n"/>
      <c r="D851" s="12" t="n"/>
      <c r="E851" s="12" t="n"/>
      <c r="F851" s="9">
        <f>IF($B851="","",SUMIFS($D$2:$D851,$B$2:$B851,$B851)-SUMIFS($E$2:$E851,$B$2:$B851,$B851))</f>
        <v/>
      </c>
      <c r="G851" s="13">
        <f>IF(AND($B851&lt;&gt;"",$B851='Ekstre'!$B$3),COUNTIF($B$2:$B851,'Ekstre'!$B$3),"")</f>
        <v/>
      </c>
    </row>
    <row r="852">
      <c r="A852" s="11" t="n"/>
      <c r="B852" s="8" t="n"/>
      <c r="C852" s="8" t="n"/>
      <c r="D852" s="12" t="n"/>
      <c r="E852" s="12" t="n"/>
      <c r="F852" s="9">
        <f>IF($B852="","",SUMIFS($D$2:$D852,$B$2:$B852,$B852)-SUMIFS($E$2:$E852,$B$2:$B852,$B852))</f>
        <v/>
      </c>
      <c r="G852" s="13">
        <f>IF(AND($B852&lt;&gt;"",$B852='Ekstre'!$B$3),COUNTIF($B$2:$B852,'Ekstre'!$B$3),"")</f>
        <v/>
      </c>
    </row>
    <row r="853">
      <c r="A853" s="11" t="n"/>
      <c r="B853" s="8" t="n"/>
      <c r="C853" s="8" t="n"/>
      <c r="D853" s="12" t="n"/>
      <c r="E853" s="12" t="n"/>
      <c r="F853" s="9">
        <f>IF($B853="","",SUMIFS($D$2:$D853,$B$2:$B853,$B853)-SUMIFS($E$2:$E853,$B$2:$B853,$B853))</f>
        <v/>
      </c>
      <c r="G853" s="13">
        <f>IF(AND($B853&lt;&gt;"",$B853='Ekstre'!$B$3),COUNTIF($B$2:$B853,'Ekstre'!$B$3),"")</f>
        <v/>
      </c>
    </row>
    <row r="854">
      <c r="A854" s="11" t="n"/>
      <c r="B854" s="8" t="n"/>
      <c r="C854" s="8" t="n"/>
      <c r="D854" s="12" t="n"/>
      <c r="E854" s="12" t="n"/>
      <c r="F854" s="9">
        <f>IF($B854="","",SUMIFS($D$2:$D854,$B$2:$B854,$B854)-SUMIFS($E$2:$E854,$B$2:$B854,$B854))</f>
        <v/>
      </c>
      <c r="G854" s="13">
        <f>IF(AND($B854&lt;&gt;"",$B854='Ekstre'!$B$3),COUNTIF($B$2:$B854,'Ekstre'!$B$3),"")</f>
        <v/>
      </c>
    </row>
    <row r="855">
      <c r="A855" s="11" t="n"/>
      <c r="B855" s="8" t="n"/>
      <c r="C855" s="8" t="n"/>
      <c r="D855" s="12" t="n"/>
      <c r="E855" s="12" t="n"/>
      <c r="F855" s="9">
        <f>IF($B855="","",SUMIFS($D$2:$D855,$B$2:$B855,$B855)-SUMIFS($E$2:$E855,$B$2:$B855,$B855))</f>
        <v/>
      </c>
      <c r="G855" s="13">
        <f>IF(AND($B855&lt;&gt;"",$B855='Ekstre'!$B$3),COUNTIF($B$2:$B855,'Ekstre'!$B$3),"")</f>
        <v/>
      </c>
    </row>
    <row r="856">
      <c r="A856" s="11" t="n"/>
      <c r="B856" s="8" t="n"/>
      <c r="C856" s="8" t="n"/>
      <c r="D856" s="12" t="n"/>
      <c r="E856" s="12" t="n"/>
      <c r="F856" s="9">
        <f>IF($B856="","",SUMIFS($D$2:$D856,$B$2:$B856,$B856)-SUMIFS($E$2:$E856,$B$2:$B856,$B856))</f>
        <v/>
      </c>
      <c r="G856" s="13">
        <f>IF(AND($B856&lt;&gt;"",$B856='Ekstre'!$B$3),COUNTIF($B$2:$B856,'Ekstre'!$B$3),"")</f>
        <v/>
      </c>
    </row>
    <row r="857">
      <c r="A857" s="11" t="n"/>
      <c r="B857" s="8" t="n"/>
      <c r="C857" s="8" t="n"/>
      <c r="D857" s="12" t="n"/>
      <c r="E857" s="12" t="n"/>
      <c r="F857" s="9">
        <f>IF($B857="","",SUMIFS($D$2:$D857,$B$2:$B857,$B857)-SUMIFS($E$2:$E857,$B$2:$B857,$B857))</f>
        <v/>
      </c>
      <c r="G857" s="13">
        <f>IF(AND($B857&lt;&gt;"",$B857='Ekstre'!$B$3),COUNTIF($B$2:$B857,'Ekstre'!$B$3),"")</f>
        <v/>
      </c>
    </row>
    <row r="858">
      <c r="A858" s="11" t="n"/>
      <c r="B858" s="8" t="n"/>
      <c r="C858" s="8" t="n"/>
      <c r="D858" s="12" t="n"/>
      <c r="E858" s="12" t="n"/>
      <c r="F858" s="9">
        <f>IF($B858="","",SUMIFS($D$2:$D858,$B$2:$B858,$B858)-SUMIFS($E$2:$E858,$B$2:$B858,$B858))</f>
        <v/>
      </c>
      <c r="G858" s="13">
        <f>IF(AND($B858&lt;&gt;"",$B858='Ekstre'!$B$3),COUNTIF($B$2:$B858,'Ekstre'!$B$3),"")</f>
        <v/>
      </c>
    </row>
    <row r="859">
      <c r="A859" s="11" t="n"/>
      <c r="B859" s="8" t="n"/>
      <c r="C859" s="8" t="n"/>
      <c r="D859" s="12" t="n"/>
      <c r="E859" s="12" t="n"/>
      <c r="F859" s="9">
        <f>IF($B859="","",SUMIFS($D$2:$D859,$B$2:$B859,$B859)-SUMIFS($E$2:$E859,$B$2:$B859,$B859))</f>
        <v/>
      </c>
      <c r="G859" s="13">
        <f>IF(AND($B859&lt;&gt;"",$B859='Ekstre'!$B$3),COUNTIF($B$2:$B859,'Ekstre'!$B$3),"")</f>
        <v/>
      </c>
    </row>
    <row r="860">
      <c r="A860" s="11" t="n"/>
      <c r="B860" s="8" t="n"/>
      <c r="C860" s="8" t="n"/>
      <c r="D860" s="12" t="n"/>
      <c r="E860" s="12" t="n"/>
      <c r="F860" s="9">
        <f>IF($B860="","",SUMIFS($D$2:$D860,$B$2:$B860,$B860)-SUMIFS($E$2:$E860,$B$2:$B860,$B860))</f>
        <v/>
      </c>
      <c r="G860" s="13">
        <f>IF(AND($B860&lt;&gt;"",$B860='Ekstre'!$B$3),COUNTIF($B$2:$B860,'Ekstre'!$B$3),"")</f>
        <v/>
      </c>
    </row>
    <row r="861">
      <c r="A861" s="11" t="n"/>
      <c r="B861" s="8" t="n"/>
      <c r="C861" s="8" t="n"/>
      <c r="D861" s="12" t="n"/>
      <c r="E861" s="12" t="n"/>
      <c r="F861" s="9">
        <f>IF($B861="","",SUMIFS($D$2:$D861,$B$2:$B861,$B861)-SUMIFS($E$2:$E861,$B$2:$B861,$B861))</f>
        <v/>
      </c>
      <c r="G861" s="13">
        <f>IF(AND($B861&lt;&gt;"",$B861='Ekstre'!$B$3),COUNTIF($B$2:$B861,'Ekstre'!$B$3),"")</f>
        <v/>
      </c>
    </row>
    <row r="862">
      <c r="A862" s="11" t="n"/>
      <c r="B862" s="8" t="n"/>
      <c r="C862" s="8" t="n"/>
      <c r="D862" s="12" t="n"/>
      <c r="E862" s="12" t="n"/>
      <c r="F862" s="9">
        <f>IF($B862="","",SUMIFS($D$2:$D862,$B$2:$B862,$B862)-SUMIFS($E$2:$E862,$B$2:$B862,$B862))</f>
        <v/>
      </c>
      <c r="G862" s="13">
        <f>IF(AND($B862&lt;&gt;"",$B862='Ekstre'!$B$3),COUNTIF($B$2:$B862,'Ekstre'!$B$3),"")</f>
        <v/>
      </c>
    </row>
    <row r="863">
      <c r="A863" s="11" t="n"/>
      <c r="B863" s="8" t="n"/>
      <c r="C863" s="8" t="n"/>
      <c r="D863" s="12" t="n"/>
      <c r="E863" s="12" t="n"/>
      <c r="F863" s="9">
        <f>IF($B863="","",SUMIFS($D$2:$D863,$B$2:$B863,$B863)-SUMIFS($E$2:$E863,$B$2:$B863,$B863))</f>
        <v/>
      </c>
      <c r="G863" s="13">
        <f>IF(AND($B863&lt;&gt;"",$B863='Ekstre'!$B$3),COUNTIF($B$2:$B863,'Ekstre'!$B$3),"")</f>
        <v/>
      </c>
    </row>
    <row r="864">
      <c r="A864" s="11" t="n"/>
      <c r="B864" s="8" t="n"/>
      <c r="C864" s="8" t="n"/>
      <c r="D864" s="12" t="n"/>
      <c r="E864" s="12" t="n"/>
      <c r="F864" s="9">
        <f>IF($B864="","",SUMIFS($D$2:$D864,$B$2:$B864,$B864)-SUMIFS($E$2:$E864,$B$2:$B864,$B864))</f>
        <v/>
      </c>
      <c r="G864" s="13">
        <f>IF(AND($B864&lt;&gt;"",$B864='Ekstre'!$B$3),COUNTIF($B$2:$B864,'Ekstre'!$B$3),"")</f>
        <v/>
      </c>
    </row>
    <row r="865">
      <c r="A865" s="11" t="n"/>
      <c r="B865" s="8" t="n"/>
      <c r="C865" s="8" t="n"/>
      <c r="D865" s="12" t="n"/>
      <c r="E865" s="12" t="n"/>
      <c r="F865" s="9">
        <f>IF($B865="","",SUMIFS($D$2:$D865,$B$2:$B865,$B865)-SUMIFS($E$2:$E865,$B$2:$B865,$B865))</f>
        <v/>
      </c>
      <c r="G865" s="13">
        <f>IF(AND($B865&lt;&gt;"",$B865='Ekstre'!$B$3),COUNTIF($B$2:$B865,'Ekstre'!$B$3),"")</f>
        <v/>
      </c>
    </row>
    <row r="866">
      <c r="A866" s="11" t="n"/>
      <c r="B866" s="8" t="n"/>
      <c r="C866" s="8" t="n"/>
      <c r="D866" s="12" t="n"/>
      <c r="E866" s="12" t="n"/>
      <c r="F866" s="9">
        <f>IF($B866="","",SUMIFS($D$2:$D866,$B$2:$B866,$B866)-SUMIFS($E$2:$E866,$B$2:$B866,$B866))</f>
        <v/>
      </c>
      <c r="G866" s="13">
        <f>IF(AND($B866&lt;&gt;"",$B866='Ekstre'!$B$3),COUNTIF($B$2:$B866,'Ekstre'!$B$3),"")</f>
        <v/>
      </c>
    </row>
    <row r="867">
      <c r="A867" s="11" t="n"/>
      <c r="B867" s="8" t="n"/>
      <c r="C867" s="8" t="n"/>
      <c r="D867" s="12" t="n"/>
      <c r="E867" s="12" t="n"/>
      <c r="F867" s="9">
        <f>IF($B867="","",SUMIFS($D$2:$D867,$B$2:$B867,$B867)-SUMIFS($E$2:$E867,$B$2:$B867,$B867))</f>
        <v/>
      </c>
      <c r="G867" s="13">
        <f>IF(AND($B867&lt;&gt;"",$B867='Ekstre'!$B$3),COUNTIF($B$2:$B867,'Ekstre'!$B$3),"")</f>
        <v/>
      </c>
    </row>
    <row r="868">
      <c r="A868" s="11" t="n"/>
      <c r="B868" s="8" t="n"/>
      <c r="C868" s="8" t="n"/>
      <c r="D868" s="12" t="n"/>
      <c r="E868" s="12" t="n"/>
      <c r="F868" s="9">
        <f>IF($B868="","",SUMIFS($D$2:$D868,$B$2:$B868,$B868)-SUMIFS($E$2:$E868,$B$2:$B868,$B868))</f>
        <v/>
      </c>
      <c r="G868" s="13">
        <f>IF(AND($B868&lt;&gt;"",$B868='Ekstre'!$B$3),COUNTIF($B$2:$B868,'Ekstre'!$B$3),"")</f>
        <v/>
      </c>
    </row>
    <row r="869">
      <c r="A869" s="11" t="n"/>
      <c r="B869" s="8" t="n"/>
      <c r="C869" s="8" t="n"/>
      <c r="D869" s="12" t="n"/>
      <c r="E869" s="12" t="n"/>
      <c r="F869" s="9">
        <f>IF($B869="","",SUMIFS($D$2:$D869,$B$2:$B869,$B869)-SUMIFS($E$2:$E869,$B$2:$B869,$B869))</f>
        <v/>
      </c>
      <c r="G869" s="13">
        <f>IF(AND($B869&lt;&gt;"",$B869='Ekstre'!$B$3),COUNTIF($B$2:$B869,'Ekstre'!$B$3),"")</f>
        <v/>
      </c>
    </row>
    <row r="870">
      <c r="A870" s="11" t="n"/>
      <c r="B870" s="8" t="n"/>
      <c r="C870" s="8" t="n"/>
      <c r="D870" s="12" t="n"/>
      <c r="E870" s="12" t="n"/>
      <c r="F870" s="9">
        <f>IF($B870="","",SUMIFS($D$2:$D870,$B$2:$B870,$B870)-SUMIFS($E$2:$E870,$B$2:$B870,$B870))</f>
        <v/>
      </c>
      <c r="G870" s="13">
        <f>IF(AND($B870&lt;&gt;"",$B870='Ekstre'!$B$3),COUNTIF($B$2:$B870,'Ekstre'!$B$3),"")</f>
        <v/>
      </c>
    </row>
    <row r="871">
      <c r="A871" s="11" t="n"/>
      <c r="B871" s="8" t="n"/>
      <c r="C871" s="8" t="n"/>
      <c r="D871" s="12" t="n"/>
      <c r="E871" s="12" t="n"/>
      <c r="F871" s="9">
        <f>IF($B871="","",SUMIFS($D$2:$D871,$B$2:$B871,$B871)-SUMIFS($E$2:$E871,$B$2:$B871,$B871))</f>
        <v/>
      </c>
      <c r="G871" s="13">
        <f>IF(AND($B871&lt;&gt;"",$B871='Ekstre'!$B$3),COUNTIF($B$2:$B871,'Ekstre'!$B$3),"")</f>
        <v/>
      </c>
    </row>
    <row r="872">
      <c r="A872" s="11" t="n"/>
      <c r="B872" s="8" t="n"/>
      <c r="C872" s="8" t="n"/>
      <c r="D872" s="12" t="n"/>
      <c r="E872" s="12" t="n"/>
      <c r="F872" s="9">
        <f>IF($B872="","",SUMIFS($D$2:$D872,$B$2:$B872,$B872)-SUMIFS($E$2:$E872,$B$2:$B872,$B872))</f>
        <v/>
      </c>
      <c r="G872" s="13">
        <f>IF(AND($B872&lt;&gt;"",$B872='Ekstre'!$B$3),COUNTIF($B$2:$B872,'Ekstre'!$B$3),"")</f>
        <v/>
      </c>
    </row>
    <row r="873">
      <c r="A873" s="11" t="n"/>
      <c r="B873" s="8" t="n"/>
      <c r="C873" s="8" t="n"/>
      <c r="D873" s="12" t="n"/>
      <c r="E873" s="12" t="n"/>
      <c r="F873" s="9">
        <f>IF($B873="","",SUMIFS($D$2:$D873,$B$2:$B873,$B873)-SUMIFS($E$2:$E873,$B$2:$B873,$B873))</f>
        <v/>
      </c>
      <c r="G873" s="13">
        <f>IF(AND($B873&lt;&gt;"",$B873='Ekstre'!$B$3),COUNTIF($B$2:$B873,'Ekstre'!$B$3),"")</f>
        <v/>
      </c>
    </row>
    <row r="874">
      <c r="A874" s="11" t="n"/>
      <c r="B874" s="8" t="n"/>
      <c r="C874" s="8" t="n"/>
      <c r="D874" s="12" t="n"/>
      <c r="E874" s="12" t="n"/>
      <c r="F874" s="9">
        <f>IF($B874="","",SUMIFS($D$2:$D874,$B$2:$B874,$B874)-SUMIFS($E$2:$E874,$B$2:$B874,$B874))</f>
        <v/>
      </c>
      <c r="G874" s="13">
        <f>IF(AND($B874&lt;&gt;"",$B874='Ekstre'!$B$3),COUNTIF($B$2:$B874,'Ekstre'!$B$3),"")</f>
        <v/>
      </c>
    </row>
    <row r="875">
      <c r="A875" s="11" t="n"/>
      <c r="B875" s="8" t="n"/>
      <c r="C875" s="8" t="n"/>
      <c r="D875" s="12" t="n"/>
      <c r="E875" s="12" t="n"/>
      <c r="F875" s="9">
        <f>IF($B875="","",SUMIFS($D$2:$D875,$B$2:$B875,$B875)-SUMIFS($E$2:$E875,$B$2:$B875,$B875))</f>
        <v/>
      </c>
      <c r="G875" s="13">
        <f>IF(AND($B875&lt;&gt;"",$B875='Ekstre'!$B$3),COUNTIF($B$2:$B875,'Ekstre'!$B$3),"")</f>
        <v/>
      </c>
    </row>
    <row r="876">
      <c r="A876" s="11" t="n"/>
      <c r="B876" s="8" t="n"/>
      <c r="C876" s="8" t="n"/>
      <c r="D876" s="12" t="n"/>
      <c r="E876" s="12" t="n"/>
      <c r="F876" s="9">
        <f>IF($B876="","",SUMIFS($D$2:$D876,$B$2:$B876,$B876)-SUMIFS($E$2:$E876,$B$2:$B876,$B876))</f>
        <v/>
      </c>
      <c r="G876" s="13">
        <f>IF(AND($B876&lt;&gt;"",$B876='Ekstre'!$B$3),COUNTIF($B$2:$B876,'Ekstre'!$B$3),"")</f>
        <v/>
      </c>
    </row>
    <row r="877">
      <c r="A877" s="11" t="n"/>
      <c r="B877" s="8" t="n"/>
      <c r="C877" s="8" t="n"/>
      <c r="D877" s="12" t="n"/>
      <c r="E877" s="12" t="n"/>
      <c r="F877" s="9">
        <f>IF($B877="","",SUMIFS($D$2:$D877,$B$2:$B877,$B877)-SUMIFS($E$2:$E877,$B$2:$B877,$B877))</f>
        <v/>
      </c>
      <c r="G877" s="13">
        <f>IF(AND($B877&lt;&gt;"",$B877='Ekstre'!$B$3),COUNTIF($B$2:$B877,'Ekstre'!$B$3),"")</f>
        <v/>
      </c>
    </row>
    <row r="878">
      <c r="A878" s="11" t="n"/>
      <c r="B878" s="8" t="n"/>
      <c r="C878" s="8" t="n"/>
      <c r="D878" s="12" t="n"/>
      <c r="E878" s="12" t="n"/>
      <c r="F878" s="9">
        <f>IF($B878="","",SUMIFS($D$2:$D878,$B$2:$B878,$B878)-SUMIFS($E$2:$E878,$B$2:$B878,$B878))</f>
        <v/>
      </c>
      <c r="G878" s="13">
        <f>IF(AND($B878&lt;&gt;"",$B878='Ekstre'!$B$3),COUNTIF($B$2:$B878,'Ekstre'!$B$3),"")</f>
        <v/>
      </c>
    </row>
    <row r="879">
      <c r="A879" s="11" t="n"/>
      <c r="B879" s="8" t="n"/>
      <c r="C879" s="8" t="n"/>
      <c r="D879" s="12" t="n"/>
      <c r="E879" s="12" t="n"/>
      <c r="F879" s="9">
        <f>IF($B879="","",SUMIFS($D$2:$D879,$B$2:$B879,$B879)-SUMIFS($E$2:$E879,$B$2:$B879,$B879))</f>
        <v/>
      </c>
      <c r="G879" s="13">
        <f>IF(AND($B879&lt;&gt;"",$B879='Ekstre'!$B$3),COUNTIF($B$2:$B879,'Ekstre'!$B$3),"")</f>
        <v/>
      </c>
    </row>
    <row r="880">
      <c r="A880" s="11" t="n"/>
      <c r="B880" s="8" t="n"/>
      <c r="C880" s="8" t="n"/>
      <c r="D880" s="12" t="n"/>
      <c r="E880" s="12" t="n"/>
      <c r="F880" s="9">
        <f>IF($B880="","",SUMIFS($D$2:$D880,$B$2:$B880,$B880)-SUMIFS($E$2:$E880,$B$2:$B880,$B880))</f>
        <v/>
      </c>
      <c r="G880" s="13">
        <f>IF(AND($B880&lt;&gt;"",$B880='Ekstre'!$B$3),COUNTIF($B$2:$B880,'Ekstre'!$B$3),"")</f>
        <v/>
      </c>
    </row>
    <row r="881">
      <c r="A881" s="11" t="n"/>
      <c r="B881" s="8" t="n"/>
      <c r="C881" s="8" t="n"/>
      <c r="D881" s="12" t="n"/>
      <c r="E881" s="12" t="n"/>
      <c r="F881" s="9">
        <f>IF($B881="","",SUMIFS($D$2:$D881,$B$2:$B881,$B881)-SUMIFS($E$2:$E881,$B$2:$B881,$B881))</f>
        <v/>
      </c>
      <c r="G881" s="13">
        <f>IF(AND($B881&lt;&gt;"",$B881='Ekstre'!$B$3),COUNTIF($B$2:$B881,'Ekstre'!$B$3),"")</f>
        <v/>
      </c>
    </row>
    <row r="882">
      <c r="A882" s="11" t="n"/>
      <c r="B882" s="8" t="n"/>
      <c r="C882" s="8" t="n"/>
      <c r="D882" s="12" t="n"/>
      <c r="E882" s="12" t="n"/>
      <c r="F882" s="9">
        <f>IF($B882="","",SUMIFS($D$2:$D882,$B$2:$B882,$B882)-SUMIFS($E$2:$E882,$B$2:$B882,$B882))</f>
        <v/>
      </c>
      <c r="G882" s="13">
        <f>IF(AND($B882&lt;&gt;"",$B882='Ekstre'!$B$3),COUNTIF($B$2:$B882,'Ekstre'!$B$3),"")</f>
        <v/>
      </c>
    </row>
    <row r="883">
      <c r="A883" s="11" t="n"/>
      <c r="B883" s="8" t="n"/>
      <c r="C883" s="8" t="n"/>
      <c r="D883" s="12" t="n"/>
      <c r="E883" s="12" t="n"/>
      <c r="F883" s="9">
        <f>IF($B883="","",SUMIFS($D$2:$D883,$B$2:$B883,$B883)-SUMIFS($E$2:$E883,$B$2:$B883,$B883))</f>
        <v/>
      </c>
      <c r="G883" s="13">
        <f>IF(AND($B883&lt;&gt;"",$B883='Ekstre'!$B$3),COUNTIF($B$2:$B883,'Ekstre'!$B$3),"")</f>
        <v/>
      </c>
    </row>
    <row r="884">
      <c r="A884" s="11" t="n"/>
      <c r="B884" s="8" t="n"/>
      <c r="C884" s="8" t="n"/>
      <c r="D884" s="12" t="n"/>
      <c r="E884" s="12" t="n"/>
      <c r="F884" s="9">
        <f>IF($B884="","",SUMIFS($D$2:$D884,$B$2:$B884,$B884)-SUMIFS($E$2:$E884,$B$2:$B884,$B884))</f>
        <v/>
      </c>
      <c r="G884" s="13">
        <f>IF(AND($B884&lt;&gt;"",$B884='Ekstre'!$B$3),COUNTIF($B$2:$B884,'Ekstre'!$B$3),"")</f>
        <v/>
      </c>
    </row>
    <row r="885">
      <c r="A885" s="11" t="n"/>
      <c r="B885" s="8" t="n"/>
      <c r="C885" s="8" t="n"/>
      <c r="D885" s="12" t="n"/>
      <c r="E885" s="12" t="n"/>
      <c r="F885" s="9">
        <f>IF($B885="","",SUMIFS($D$2:$D885,$B$2:$B885,$B885)-SUMIFS($E$2:$E885,$B$2:$B885,$B885))</f>
        <v/>
      </c>
      <c r="G885" s="13">
        <f>IF(AND($B885&lt;&gt;"",$B885='Ekstre'!$B$3),COUNTIF($B$2:$B885,'Ekstre'!$B$3),"")</f>
        <v/>
      </c>
    </row>
    <row r="886">
      <c r="A886" s="11" t="n"/>
      <c r="B886" s="8" t="n"/>
      <c r="C886" s="8" t="n"/>
      <c r="D886" s="12" t="n"/>
      <c r="E886" s="12" t="n"/>
      <c r="F886" s="9">
        <f>IF($B886="","",SUMIFS($D$2:$D886,$B$2:$B886,$B886)-SUMIFS($E$2:$E886,$B$2:$B886,$B886))</f>
        <v/>
      </c>
      <c r="G886" s="13">
        <f>IF(AND($B886&lt;&gt;"",$B886='Ekstre'!$B$3),COUNTIF($B$2:$B886,'Ekstre'!$B$3),"")</f>
        <v/>
      </c>
    </row>
    <row r="887">
      <c r="A887" s="11" t="n"/>
      <c r="B887" s="8" t="n"/>
      <c r="C887" s="8" t="n"/>
      <c r="D887" s="12" t="n"/>
      <c r="E887" s="12" t="n"/>
      <c r="F887" s="9">
        <f>IF($B887="","",SUMIFS($D$2:$D887,$B$2:$B887,$B887)-SUMIFS($E$2:$E887,$B$2:$B887,$B887))</f>
        <v/>
      </c>
      <c r="G887" s="13">
        <f>IF(AND($B887&lt;&gt;"",$B887='Ekstre'!$B$3),COUNTIF($B$2:$B887,'Ekstre'!$B$3),"")</f>
        <v/>
      </c>
    </row>
    <row r="888">
      <c r="A888" s="11" t="n"/>
      <c r="B888" s="8" t="n"/>
      <c r="C888" s="8" t="n"/>
      <c r="D888" s="12" t="n"/>
      <c r="E888" s="12" t="n"/>
      <c r="F888" s="9">
        <f>IF($B888="","",SUMIFS($D$2:$D888,$B$2:$B888,$B888)-SUMIFS($E$2:$E888,$B$2:$B888,$B888))</f>
        <v/>
      </c>
      <c r="G888" s="13">
        <f>IF(AND($B888&lt;&gt;"",$B888='Ekstre'!$B$3),COUNTIF($B$2:$B888,'Ekstre'!$B$3),"")</f>
        <v/>
      </c>
    </row>
    <row r="889">
      <c r="A889" s="11" t="n"/>
      <c r="B889" s="8" t="n"/>
      <c r="C889" s="8" t="n"/>
      <c r="D889" s="12" t="n"/>
      <c r="E889" s="12" t="n"/>
      <c r="F889" s="9">
        <f>IF($B889="","",SUMIFS($D$2:$D889,$B$2:$B889,$B889)-SUMIFS($E$2:$E889,$B$2:$B889,$B889))</f>
        <v/>
      </c>
      <c r="G889" s="13">
        <f>IF(AND($B889&lt;&gt;"",$B889='Ekstre'!$B$3),COUNTIF($B$2:$B889,'Ekstre'!$B$3),"")</f>
        <v/>
      </c>
    </row>
    <row r="890">
      <c r="A890" s="11" t="n"/>
      <c r="B890" s="8" t="n"/>
      <c r="C890" s="8" t="n"/>
      <c r="D890" s="12" t="n"/>
      <c r="E890" s="12" t="n"/>
      <c r="F890" s="9">
        <f>IF($B890="","",SUMIFS($D$2:$D890,$B$2:$B890,$B890)-SUMIFS($E$2:$E890,$B$2:$B890,$B890))</f>
        <v/>
      </c>
      <c r="G890" s="13">
        <f>IF(AND($B890&lt;&gt;"",$B890='Ekstre'!$B$3),COUNTIF($B$2:$B890,'Ekstre'!$B$3),"")</f>
        <v/>
      </c>
    </row>
    <row r="891">
      <c r="A891" s="11" t="n"/>
      <c r="B891" s="8" t="n"/>
      <c r="C891" s="8" t="n"/>
      <c r="D891" s="12" t="n"/>
      <c r="E891" s="12" t="n"/>
      <c r="F891" s="9">
        <f>IF($B891="","",SUMIFS($D$2:$D891,$B$2:$B891,$B891)-SUMIFS($E$2:$E891,$B$2:$B891,$B891))</f>
        <v/>
      </c>
      <c r="G891" s="13">
        <f>IF(AND($B891&lt;&gt;"",$B891='Ekstre'!$B$3),COUNTIF($B$2:$B891,'Ekstre'!$B$3),"")</f>
        <v/>
      </c>
    </row>
    <row r="892">
      <c r="A892" s="11" t="n"/>
      <c r="B892" s="8" t="n"/>
      <c r="C892" s="8" t="n"/>
      <c r="D892" s="12" t="n"/>
      <c r="E892" s="12" t="n"/>
      <c r="F892" s="9">
        <f>IF($B892="","",SUMIFS($D$2:$D892,$B$2:$B892,$B892)-SUMIFS($E$2:$E892,$B$2:$B892,$B892))</f>
        <v/>
      </c>
      <c r="G892" s="13">
        <f>IF(AND($B892&lt;&gt;"",$B892='Ekstre'!$B$3),COUNTIF($B$2:$B892,'Ekstre'!$B$3),"")</f>
        <v/>
      </c>
    </row>
    <row r="893">
      <c r="A893" s="11" t="n"/>
      <c r="B893" s="8" t="n"/>
      <c r="C893" s="8" t="n"/>
      <c r="D893" s="12" t="n"/>
      <c r="E893" s="12" t="n"/>
      <c r="F893" s="9">
        <f>IF($B893="","",SUMIFS($D$2:$D893,$B$2:$B893,$B893)-SUMIFS($E$2:$E893,$B$2:$B893,$B893))</f>
        <v/>
      </c>
      <c r="G893" s="13">
        <f>IF(AND($B893&lt;&gt;"",$B893='Ekstre'!$B$3),COUNTIF($B$2:$B893,'Ekstre'!$B$3),"")</f>
        <v/>
      </c>
    </row>
    <row r="894">
      <c r="A894" s="11" t="n"/>
      <c r="B894" s="8" t="n"/>
      <c r="C894" s="8" t="n"/>
      <c r="D894" s="12" t="n"/>
      <c r="E894" s="12" t="n"/>
      <c r="F894" s="9">
        <f>IF($B894="","",SUMIFS($D$2:$D894,$B$2:$B894,$B894)-SUMIFS($E$2:$E894,$B$2:$B894,$B894))</f>
        <v/>
      </c>
      <c r="G894" s="13">
        <f>IF(AND($B894&lt;&gt;"",$B894='Ekstre'!$B$3),COUNTIF($B$2:$B894,'Ekstre'!$B$3),"")</f>
        <v/>
      </c>
    </row>
    <row r="895">
      <c r="A895" s="11" t="n"/>
      <c r="B895" s="8" t="n"/>
      <c r="C895" s="8" t="n"/>
      <c r="D895" s="12" t="n"/>
      <c r="E895" s="12" t="n"/>
      <c r="F895" s="9">
        <f>IF($B895="","",SUMIFS($D$2:$D895,$B$2:$B895,$B895)-SUMIFS($E$2:$E895,$B$2:$B895,$B895))</f>
        <v/>
      </c>
      <c r="G895" s="13">
        <f>IF(AND($B895&lt;&gt;"",$B895='Ekstre'!$B$3),COUNTIF($B$2:$B895,'Ekstre'!$B$3),"")</f>
        <v/>
      </c>
    </row>
    <row r="896">
      <c r="A896" s="11" t="n"/>
      <c r="B896" s="8" t="n"/>
      <c r="C896" s="8" t="n"/>
      <c r="D896" s="12" t="n"/>
      <c r="E896" s="12" t="n"/>
      <c r="F896" s="9">
        <f>IF($B896="","",SUMIFS($D$2:$D896,$B$2:$B896,$B896)-SUMIFS($E$2:$E896,$B$2:$B896,$B896))</f>
        <v/>
      </c>
      <c r="G896" s="13">
        <f>IF(AND($B896&lt;&gt;"",$B896='Ekstre'!$B$3),COUNTIF($B$2:$B896,'Ekstre'!$B$3),"")</f>
        <v/>
      </c>
    </row>
    <row r="897">
      <c r="A897" s="11" t="n"/>
      <c r="B897" s="8" t="n"/>
      <c r="C897" s="8" t="n"/>
      <c r="D897" s="12" t="n"/>
      <c r="E897" s="12" t="n"/>
      <c r="F897" s="9">
        <f>IF($B897="","",SUMIFS($D$2:$D897,$B$2:$B897,$B897)-SUMIFS($E$2:$E897,$B$2:$B897,$B897))</f>
        <v/>
      </c>
      <c r="G897" s="13">
        <f>IF(AND($B897&lt;&gt;"",$B897='Ekstre'!$B$3),COUNTIF($B$2:$B897,'Ekstre'!$B$3),"")</f>
        <v/>
      </c>
    </row>
    <row r="898">
      <c r="A898" s="11" t="n"/>
      <c r="B898" s="8" t="n"/>
      <c r="C898" s="8" t="n"/>
      <c r="D898" s="12" t="n"/>
      <c r="E898" s="12" t="n"/>
      <c r="F898" s="9">
        <f>IF($B898="","",SUMIFS($D$2:$D898,$B$2:$B898,$B898)-SUMIFS($E$2:$E898,$B$2:$B898,$B898))</f>
        <v/>
      </c>
      <c r="G898" s="13">
        <f>IF(AND($B898&lt;&gt;"",$B898='Ekstre'!$B$3),COUNTIF($B$2:$B898,'Ekstre'!$B$3),"")</f>
        <v/>
      </c>
    </row>
    <row r="899">
      <c r="A899" s="11" t="n"/>
      <c r="B899" s="8" t="n"/>
      <c r="C899" s="8" t="n"/>
      <c r="D899" s="12" t="n"/>
      <c r="E899" s="12" t="n"/>
      <c r="F899" s="9">
        <f>IF($B899="","",SUMIFS($D$2:$D899,$B$2:$B899,$B899)-SUMIFS($E$2:$E899,$B$2:$B899,$B899))</f>
        <v/>
      </c>
      <c r="G899" s="13">
        <f>IF(AND($B899&lt;&gt;"",$B899='Ekstre'!$B$3),COUNTIF($B$2:$B899,'Ekstre'!$B$3),"")</f>
        <v/>
      </c>
    </row>
    <row r="900">
      <c r="A900" s="11" t="n"/>
      <c r="B900" s="8" t="n"/>
      <c r="C900" s="8" t="n"/>
      <c r="D900" s="12" t="n"/>
      <c r="E900" s="12" t="n"/>
      <c r="F900" s="9">
        <f>IF($B900="","",SUMIFS($D$2:$D900,$B$2:$B900,$B900)-SUMIFS($E$2:$E900,$B$2:$B900,$B900))</f>
        <v/>
      </c>
      <c r="G900" s="13">
        <f>IF(AND($B900&lt;&gt;"",$B900='Ekstre'!$B$3),COUNTIF($B$2:$B900,'Ekstre'!$B$3),"")</f>
        <v/>
      </c>
    </row>
    <row r="901">
      <c r="A901" s="11" t="n"/>
      <c r="B901" s="8" t="n"/>
      <c r="C901" s="8" t="n"/>
      <c r="D901" s="12" t="n"/>
      <c r="E901" s="12" t="n"/>
      <c r="F901" s="9">
        <f>IF($B901="","",SUMIFS($D$2:$D901,$B$2:$B901,$B901)-SUMIFS($E$2:$E901,$B$2:$B901,$B901))</f>
        <v/>
      </c>
      <c r="G901" s="13">
        <f>IF(AND($B901&lt;&gt;"",$B901='Ekstre'!$B$3),COUNTIF($B$2:$B901,'Ekstre'!$B$3),"")</f>
        <v/>
      </c>
    </row>
    <row r="902">
      <c r="A902" s="11" t="n"/>
      <c r="B902" s="8" t="n"/>
      <c r="C902" s="8" t="n"/>
      <c r="D902" s="12" t="n"/>
      <c r="E902" s="12" t="n"/>
      <c r="F902" s="9">
        <f>IF($B902="","",SUMIFS($D$2:$D902,$B$2:$B902,$B902)-SUMIFS($E$2:$E902,$B$2:$B902,$B902))</f>
        <v/>
      </c>
      <c r="G902" s="13">
        <f>IF(AND($B902&lt;&gt;"",$B902='Ekstre'!$B$3),COUNTIF($B$2:$B902,'Ekstre'!$B$3),"")</f>
        <v/>
      </c>
    </row>
    <row r="903">
      <c r="A903" s="11" t="n"/>
      <c r="B903" s="8" t="n"/>
      <c r="C903" s="8" t="n"/>
      <c r="D903" s="12" t="n"/>
      <c r="E903" s="12" t="n"/>
      <c r="F903" s="9">
        <f>IF($B903="","",SUMIFS($D$2:$D903,$B$2:$B903,$B903)-SUMIFS($E$2:$E903,$B$2:$B903,$B903))</f>
        <v/>
      </c>
      <c r="G903" s="13">
        <f>IF(AND($B903&lt;&gt;"",$B903='Ekstre'!$B$3),COUNTIF($B$2:$B903,'Ekstre'!$B$3),"")</f>
        <v/>
      </c>
    </row>
    <row r="904">
      <c r="A904" s="11" t="n"/>
      <c r="B904" s="8" t="n"/>
      <c r="C904" s="8" t="n"/>
      <c r="D904" s="12" t="n"/>
      <c r="E904" s="12" t="n"/>
      <c r="F904" s="9">
        <f>IF($B904="","",SUMIFS($D$2:$D904,$B$2:$B904,$B904)-SUMIFS($E$2:$E904,$B$2:$B904,$B904))</f>
        <v/>
      </c>
      <c r="G904" s="13">
        <f>IF(AND($B904&lt;&gt;"",$B904='Ekstre'!$B$3),COUNTIF($B$2:$B904,'Ekstre'!$B$3),"")</f>
        <v/>
      </c>
    </row>
    <row r="905">
      <c r="A905" s="11" t="n"/>
      <c r="B905" s="8" t="n"/>
      <c r="C905" s="8" t="n"/>
      <c r="D905" s="12" t="n"/>
      <c r="E905" s="12" t="n"/>
      <c r="F905" s="9">
        <f>IF($B905="","",SUMIFS($D$2:$D905,$B$2:$B905,$B905)-SUMIFS($E$2:$E905,$B$2:$B905,$B905))</f>
        <v/>
      </c>
      <c r="G905" s="13">
        <f>IF(AND($B905&lt;&gt;"",$B905='Ekstre'!$B$3),COUNTIF($B$2:$B905,'Ekstre'!$B$3),"")</f>
        <v/>
      </c>
    </row>
    <row r="906">
      <c r="A906" s="11" t="n"/>
      <c r="B906" s="8" t="n"/>
      <c r="C906" s="8" t="n"/>
      <c r="D906" s="12" t="n"/>
      <c r="E906" s="12" t="n"/>
      <c r="F906" s="9">
        <f>IF($B906="","",SUMIFS($D$2:$D906,$B$2:$B906,$B906)-SUMIFS($E$2:$E906,$B$2:$B906,$B906))</f>
        <v/>
      </c>
      <c r="G906" s="13">
        <f>IF(AND($B906&lt;&gt;"",$B906='Ekstre'!$B$3),COUNTIF($B$2:$B906,'Ekstre'!$B$3),"")</f>
        <v/>
      </c>
    </row>
    <row r="907">
      <c r="A907" s="11" t="n"/>
      <c r="B907" s="8" t="n"/>
      <c r="C907" s="8" t="n"/>
      <c r="D907" s="12" t="n"/>
      <c r="E907" s="12" t="n"/>
      <c r="F907" s="9">
        <f>IF($B907="","",SUMIFS($D$2:$D907,$B$2:$B907,$B907)-SUMIFS($E$2:$E907,$B$2:$B907,$B907))</f>
        <v/>
      </c>
      <c r="G907" s="13">
        <f>IF(AND($B907&lt;&gt;"",$B907='Ekstre'!$B$3),COUNTIF($B$2:$B907,'Ekstre'!$B$3),"")</f>
        <v/>
      </c>
    </row>
    <row r="908">
      <c r="A908" s="11" t="n"/>
      <c r="B908" s="8" t="n"/>
      <c r="C908" s="8" t="n"/>
      <c r="D908" s="12" t="n"/>
      <c r="E908" s="12" t="n"/>
      <c r="F908" s="9">
        <f>IF($B908="","",SUMIFS($D$2:$D908,$B$2:$B908,$B908)-SUMIFS($E$2:$E908,$B$2:$B908,$B908))</f>
        <v/>
      </c>
      <c r="G908" s="13">
        <f>IF(AND($B908&lt;&gt;"",$B908='Ekstre'!$B$3),COUNTIF($B$2:$B908,'Ekstre'!$B$3),"")</f>
        <v/>
      </c>
    </row>
    <row r="909">
      <c r="A909" s="11" t="n"/>
      <c r="B909" s="8" t="n"/>
      <c r="C909" s="8" t="n"/>
      <c r="D909" s="12" t="n"/>
      <c r="E909" s="12" t="n"/>
      <c r="F909" s="9">
        <f>IF($B909="","",SUMIFS($D$2:$D909,$B$2:$B909,$B909)-SUMIFS($E$2:$E909,$B$2:$B909,$B909))</f>
        <v/>
      </c>
      <c r="G909" s="13">
        <f>IF(AND($B909&lt;&gt;"",$B909='Ekstre'!$B$3),COUNTIF($B$2:$B909,'Ekstre'!$B$3),"")</f>
        <v/>
      </c>
    </row>
    <row r="910">
      <c r="A910" s="11" t="n"/>
      <c r="B910" s="8" t="n"/>
      <c r="C910" s="8" t="n"/>
      <c r="D910" s="12" t="n"/>
      <c r="E910" s="12" t="n"/>
      <c r="F910" s="9">
        <f>IF($B910="","",SUMIFS($D$2:$D910,$B$2:$B910,$B910)-SUMIFS($E$2:$E910,$B$2:$B910,$B910))</f>
        <v/>
      </c>
      <c r="G910" s="13">
        <f>IF(AND($B910&lt;&gt;"",$B910='Ekstre'!$B$3),COUNTIF($B$2:$B910,'Ekstre'!$B$3),"")</f>
        <v/>
      </c>
    </row>
    <row r="911">
      <c r="A911" s="11" t="n"/>
      <c r="B911" s="8" t="n"/>
      <c r="C911" s="8" t="n"/>
      <c r="D911" s="12" t="n"/>
      <c r="E911" s="12" t="n"/>
      <c r="F911" s="9">
        <f>IF($B911="","",SUMIFS($D$2:$D911,$B$2:$B911,$B911)-SUMIFS($E$2:$E911,$B$2:$B911,$B911))</f>
        <v/>
      </c>
      <c r="G911" s="13">
        <f>IF(AND($B911&lt;&gt;"",$B911='Ekstre'!$B$3),COUNTIF($B$2:$B911,'Ekstre'!$B$3),"")</f>
        <v/>
      </c>
    </row>
    <row r="912">
      <c r="A912" s="11" t="n"/>
      <c r="B912" s="8" t="n"/>
      <c r="C912" s="8" t="n"/>
      <c r="D912" s="12" t="n"/>
      <c r="E912" s="12" t="n"/>
      <c r="F912" s="9">
        <f>IF($B912="","",SUMIFS($D$2:$D912,$B$2:$B912,$B912)-SUMIFS($E$2:$E912,$B$2:$B912,$B912))</f>
        <v/>
      </c>
      <c r="G912" s="13">
        <f>IF(AND($B912&lt;&gt;"",$B912='Ekstre'!$B$3),COUNTIF($B$2:$B912,'Ekstre'!$B$3),"")</f>
        <v/>
      </c>
    </row>
    <row r="913">
      <c r="A913" s="11" t="n"/>
      <c r="B913" s="8" t="n"/>
      <c r="C913" s="8" t="n"/>
      <c r="D913" s="12" t="n"/>
      <c r="E913" s="12" t="n"/>
      <c r="F913" s="9">
        <f>IF($B913="","",SUMIFS($D$2:$D913,$B$2:$B913,$B913)-SUMIFS($E$2:$E913,$B$2:$B913,$B913))</f>
        <v/>
      </c>
      <c r="G913" s="13">
        <f>IF(AND($B913&lt;&gt;"",$B913='Ekstre'!$B$3),COUNTIF($B$2:$B913,'Ekstre'!$B$3),"")</f>
        <v/>
      </c>
    </row>
    <row r="914">
      <c r="A914" s="11" t="n"/>
      <c r="B914" s="8" t="n"/>
      <c r="C914" s="8" t="n"/>
      <c r="D914" s="12" t="n"/>
      <c r="E914" s="12" t="n"/>
      <c r="F914" s="9">
        <f>IF($B914="","",SUMIFS($D$2:$D914,$B$2:$B914,$B914)-SUMIFS($E$2:$E914,$B$2:$B914,$B914))</f>
        <v/>
      </c>
      <c r="G914" s="13">
        <f>IF(AND($B914&lt;&gt;"",$B914='Ekstre'!$B$3),COUNTIF($B$2:$B914,'Ekstre'!$B$3),"")</f>
        <v/>
      </c>
    </row>
    <row r="915">
      <c r="A915" s="11" t="n"/>
      <c r="B915" s="8" t="n"/>
      <c r="C915" s="8" t="n"/>
      <c r="D915" s="12" t="n"/>
      <c r="E915" s="12" t="n"/>
      <c r="F915" s="9">
        <f>IF($B915="","",SUMIFS($D$2:$D915,$B$2:$B915,$B915)-SUMIFS($E$2:$E915,$B$2:$B915,$B915))</f>
        <v/>
      </c>
      <c r="G915" s="13">
        <f>IF(AND($B915&lt;&gt;"",$B915='Ekstre'!$B$3),COUNTIF($B$2:$B915,'Ekstre'!$B$3),"")</f>
        <v/>
      </c>
    </row>
    <row r="916">
      <c r="A916" s="11" t="n"/>
      <c r="B916" s="8" t="n"/>
      <c r="C916" s="8" t="n"/>
      <c r="D916" s="12" t="n"/>
      <c r="E916" s="12" t="n"/>
      <c r="F916" s="9">
        <f>IF($B916="","",SUMIFS($D$2:$D916,$B$2:$B916,$B916)-SUMIFS($E$2:$E916,$B$2:$B916,$B916))</f>
        <v/>
      </c>
      <c r="G916" s="13">
        <f>IF(AND($B916&lt;&gt;"",$B916='Ekstre'!$B$3),COUNTIF($B$2:$B916,'Ekstre'!$B$3),"")</f>
        <v/>
      </c>
    </row>
    <row r="917">
      <c r="A917" s="11" t="n"/>
      <c r="B917" s="8" t="n"/>
      <c r="C917" s="8" t="n"/>
      <c r="D917" s="12" t="n"/>
      <c r="E917" s="12" t="n"/>
      <c r="F917" s="9">
        <f>IF($B917="","",SUMIFS($D$2:$D917,$B$2:$B917,$B917)-SUMIFS($E$2:$E917,$B$2:$B917,$B917))</f>
        <v/>
      </c>
      <c r="G917" s="13">
        <f>IF(AND($B917&lt;&gt;"",$B917='Ekstre'!$B$3),COUNTIF($B$2:$B917,'Ekstre'!$B$3),"")</f>
        <v/>
      </c>
    </row>
    <row r="918">
      <c r="A918" s="11" t="n"/>
      <c r="B918" s="8" t="n"/>
      <c r="C918" s="8" t="n"/>
      <c r="D918" s="12" t="n"/>
      <c r="E918" s="12" t="n"/>
      <c r="F918" s="9">
        <f>IF($B918="","",SUMIFS($D$2:$D918,$B$2:$B918,$B918)-SUMIFS($E$2:$E918,$B$2:$B918,$B918))</f>
        <v/>
      </c>
      <c r="G918" s="13">
        <f>IF(AND($B918&lt;&gt;"",$B918='Ekstre'!$B$3),COUNTIF($B$2:$B918,'Ekstre'!$B$3),"")</f>
        <v/>
      </c>
    </row>
    <row r="919">
      <c r="A919" s="11" t="n"/>
      <c r="B919" s="8" t="n"/>
      <c r="C919" s="8" t="n"/>
      <c r="D919" s="12" t="n"/>
      <c r="E919" s="12" t="n"/>
      <c r="F919" s="9">
        <f>IF($B919="","",SUMIFS($D$2:$D919,$B$2:$B919,$B919)-SUMIFS($E$2:$E919,$B$2:$B919,$B919))</f>
        <v/>
      </c>
      <c r="G919" s="13">
        <f>IF(AND($B919&lt;&gt;"",$B919='Ekstre'!$B$3),COUNTIF($B$2:$B919,'Ekstre'!$B$3),"")</f>
        <v/>
      </c>
    </row>
    <row r="920">
      <c r="A920" s="11" t="n"/>
      <c r="B920" s="8" t="n"/>
      <c r="C920" s="8" t="n"/>
      <c r="D920" s="12" t="n"/>
      <c r="E920" s="12" t="n"/>
      <c r="F920" s="9">
        <f>IF($B920="","",SUMIFS($D$2:$D920,$B$2:$B920,$B920)-SUMIFS($E$2:$E920,$B$2:$B920,$B920))</f>
        <v/>
      </c>
      <c r="G920" s="13">
        <f>IF(AND($B920&lt;&gt;"",$B920='Ekstre'!$B$3),COUNTIF($B$2:$B920,'Ekstre'!$B$3),"")</f>
        <v/>
      </c>
    </row>
    <row r="921">
      <c r="A921" s="11" t="n"/>
      <c r="B921" s="8" t="n"/>
      <c r="C921" s="8" t="n"/>
      <c r="D921" s="12" t="n"/>
      <c r="E921" s="12" t="n"/>
      <c r="F921" s="9">
        <f>IF($B921="","",SUMIFS($D$2:$D921,$B$2:$B921,$B921)-SUMIFS($E$2:$E921,$B$2:$B921,$B921))</f>
        <v/>
      </c>
      <c r="G921" s="13">
        <f>IF(AND($B921&lt;&gt;"",$B921='Ekstre'!$B$3),COUNTIF($B$2:$B921,'Ekstre'!$B$3),"")</f>
        <v/>
      </c>
    </row>
    <row r="922">
      <c r="A922" s="11" t="n"/>
      <c r="B922" s="8" t="n"/>
      <c r="C922" s="8" t="n"/>
      <c r="D922" s="12" t="n"/>
      <c r="E922" s="12" t="n"/>
      <c r="F922" s="9">
        <f>IF($B922="","",SUMIFS($D$2:$D922,$B$2:$B922,$B922)-SUMIFS($E$2:$E922,$B$2:$B922,$B922))</f>
        <v/>
      </c>
      <c r="G922" s="13">
        <f>IF(AND($B922&lt;&gt;"",$B922='Ekstre'!$B$3),COUNTIF($B$2:$B922,'Ekstre'!$B$3),"")</f>
        <v/>
      </c>
    </row>
    <row r="923">
      <c r="A923" s="11" t="n"/>
      <c r="B923" s="8" t="n"/>
      <c r="C923" s="8" t="n"/>
      <c r="D923" s="12" t="n"/>
      <c r="E923" s="12" t="n"/>
      <c r="F923" s="9">
        <f>IF($B923="","",SUMIFS($D$2:$D923,$B$2:$B923,$B923)-SUMIFS($E$2:$E923,$B$2:$B923,$B923))</f>
        <v/>
      </c>
      <c r="G923" s="13">
        <f>IF(AND($B923&lt;&gt;"",$B923='Ekstre'!$B$3),COUNTIF($B$2:$B923,'Ekstre'!$B$3),"")</f>
        <v/>
      </c>
    </row>
    <row r="924">
      <c r="A924" s="11" t="n"/>
      <c r="B924" s="8" t="n"/>
      <c r="C924" s="8" t="n"/>
      <c r="D924" s="12" t="n"/>
      <c r="E924" s="12" t="n"/>
      <c r="F924" s="9">
        <f>IF($B924="","",SUMIFS($D$2:$D924,$B$2:$B924,$B924)-SUMIFS($E$2:$E924,$B$2:$B924,$B924))</f>
        <v/>
      </c>
      <c r="G924" s="13">
        <f>IF(AND($B924&lt;&gt;"",$B924='Ekstre'!$B$3),COUNTIF($B$2:$B924,'Ekstre'!$B$3),"")</f>
        <v/>
      </c>
    </row>
    <row r="925">
      <c r="A925" s="11" t="n"/>
      <c r="B925" s="8" t="n"/>
      <c r="C925" s="8" t="n"/>
      <c r="D925" s="12" t="n"/>
      <c r="E925" s="12" t="n"/>
      <c r="F925" s="9">
        <f>IF($B925="","",SUMIFS($D$2:$D925,$B$2:$B925,$B925)-SUMIFS($E$2:$E925,$B$2:$B925,$B925))</f>
        <v/>
      </c>
      <c r="G925" s="13">
        <f>IF(AND($B925&lt;&gt;"",$B925='Ekstre'!$B$3),COUNTIF($B$2:$B925,'Ekstre'!$B$3),"")</f>
        <v/>
      </c>
    </row>
    <row r="926">
      <c r="A926" s="11" t="n"/>
      <c r="B926" s="8" t="n"/>
      <c r="C926" s="8" t="n"/>
      <c r="D926" s="12" t="n"/>
      <c r="E926" s="12" t="n"/>
      <c r="F926" s="9">
        <f>IF($B926="","",SUMIFS($D$2:$D926,$B$2:$B926,$B926)-SUMIFS($E$2:$E926,$B$2:$B926,$B926))</f>
        <v/>
      </c>
      <c r="G926" s="13">
        <f>IF(AND($B926&lt;&gt;"",$B926='Ekstre'!$B$3),COUNTIF($B$2:$B926,'Ekstre'!$B$3),"")</f>
        <v/>
      </c>
    </row>
    <row r="927">
      <c r="A927" s="11" t="n"/>
      <c r="B927" s="8" t="n"/>
      <c r="C927" s="8" t="n"/>
      <c r="D927" s="12" t="n"/>
      <c r="E927" s="12" t="n"/>
      <c r="F927" s="9">
        <f>IF($B927="","",SUMIFS($D$2:$D927,$B$2:$B927,$B927)-SUMIFS($E$2:$E927,$B$2:$B927,$B927))</f>
        <v/>
      </c>
      <c r="G927" s="13">
        <f>IF(AND($B927&lt;&gt;"",$B927='Ekstre'!$B$3),COUNTIF($B$2:$B927,'Ekstre'!$B$3),"")</f>
        <v/>
      </c>
    </row>
    <row r="928">
      <c r="A928" s="11" t="n"/>
      <c r="B928" s="8" t="n"/>
      <c r="C928" s="8" t="n"/>
      <c r="D928" s="12" t="n"/>
      <c r="E928" s="12" t="n"/>
      <c r="F928" s="9">
        <f>IF($B928="","",SUMIFS($D$2:$D928,$B$2:$B928,$B928)-SUMIFS($E$2:$E928,$B$2:$B928,$B928))</f>
        <v/>
      </c>
      <c r="G928" s="13">
        <f>IF(AND($B928&lt;&gt;"",$B928='Ekstre'!$B$3),COUNTIF($B$2:$B928,'Ekstre'!$B$3),"")</f>
        <v/>
      </c>
    </row>
    <row r="929">
      <c r="A929" s="11" t="n"/>
      <c r="B929" s="8" t="n"/>
      <c r="C929" s="8" t="n"/>
      <c r="D929" s="12" t="n"/>
      <c r="E929" s="12" t="n"/>
      <c r="F929" s="9">
        <f>IF($B929="","",SUMIFS($D$2:$D929,$B$2:$B929,$B929)-SUMIFS($E$2:$E929,$B$2:$B929,$B929))</f>
        <v/>
      </c>
      <c r="G929" s="13">
        <f>IF(AND($B929&lt;&gt;"",$B929='Ekstre'!$B$3),COUNTIF($B$2:$B929,'Ekstre'!$B$3),"")</f>
        <v/>
      </c>
    </row>
    <row r="930">
      <c r="A930" s="11" t="n"/>
      <c r="B930" s="8" t="n"/>
      <c r="C930" s="8" t="n"/>
      <c r="D930" s="12" t="n"/>
      <c r="E930" s="12" t="n"/>
      <c r="F930" s="9">
        <f>IF($B930="","",SUMIFS($D$2:$D930,$B$2:$B930,$B930)-SUMIFS($E$2:$E930,$B$2:$B930,$B930))</f>
        <v/>
      </c>
      <c r="G930" s="13">
        <f>IF(AND($B930&lt;&gt;"",$B930='Ekstre'!$B$3),COUNTIF($B$2:$B930,'Ekstre'!$B$3),"")</f>
        <v/>
      </c>
    </row>
    <row r="931">
      <c r="A931" s="11" t="n"/>
      <c r="B931" s="8" t="n"/>
      <c r="C931" s="8" t="n"/>
      <c r="D931" s="12" t="n"/>
      <c r="E931" s="12" t="n"/>
      <c r="F931" s="9">
        <f>IF($B931="","",SUMIFS($D$2:$D931,$B$2:$B931,$B931)-SUMIFS($E$2:$E931,$B$2:$B931,$B931))</f>
        <v/>
      </c>
      <c r="G931" s="13">
        <f>IF(AND($B931&lt;&gt;"",$B931='Ekstre'!$B$3),COUNTIF($B$2:$B931,'Ekstre'!$B$3),"")</f>
        <v/>
      </c>
    </row>
    <row r="932">
      <c r="A932" s="11" t="n"/>
      <c r="B932" s="8" t="n"/>
      <c r="C932" s="8" t="n"/>
      <c r="D932" s="12" t="n"/>
      <c r="E932" s="12" t="n"/>
      <c r="F932" s="9">
        <f>IF($B932="","",SUMIFS($D$2:$D932,$B$2:$B932,$B932)-SUMIFS($E$2:$E932,$B$2:$B932,$B932))</f>
        <v/>
      </c>
      <c r="G932" s="13">
        <f>IF(AND($B932&lt;&gt;"",$B932='Ekstre'!$B$3),COUNTIF($B$2:$B932,'Ekstre'!$B$3),"")</f>
        <v/>
      </c>
    </row>
    <row r="933">
      <c r="A933" s="11" t="n"/>
      <c r="B933" s="8" t="n"/>
      <c r="C933" s="8" t="n"/>
      <c r="D933" s="12" t="n"/>
      <c r="E933" s="12" t="n"/>
      <c r="F933" s="9">
        <f>IF($B933="","",SUMIFS($D$2:$D933,$B$2:$B933,$B933)-SUMIFS($E$2:$E933,$B$2:$B933,$B933))</f>
        <v/>
      </c>
      <c r="G933" s="13">
        <f>IF(AND($B933&lt;&gt;"",$B933='Ekstre'!$B$3),COUNTIF($B$2:$B933,'Ekstre'!$B$3),"")</f>
        <v/>
      </c>
    </row>
    <row r="934">
      <c r="A934" s="11" t="n"/>
      <c r="B934" s="8" t="n"/>
      <c r="C934" s="8" t="n"/>
      <c r="D934" s="12" t="n"/>
      <c r="E934" s="12" t="n"/>
      <c r="F934" s="9">
        <f>IF($B934="","",SUMIFS($D$2:$D934,$B$2:$B934,$B934)-SUMIFS($E$2:$E934,$B$2:$B934,$B934))</f>
        <v/>
      </c>
      <c r="G934" s="13">
        <f>IF(AND($B934&lt;&gt;"",$B934='Ekstre'!$B$3),COUNTIF($B$2:$B934,'Ekstre'!$B$3),"")</f>
        <v/>
      </c>
    </row>
    <row r="935">
      <c r="A935" s="11" t="n"/>
      <c r="B935" s="8" t="n"/>
      <c r="C935" s="8" t="n"/>
      <c r="D935" s="12" t="n"/>
      <c r="E935" s="12" t="n"/>
      <c r="F935" s="9">
        <f>IF($B935="","",SUMIFS($D$2:$D935,$B$2:$B935,$B935)-SUMIFS($E$2:$E935,$B$2:$B935,$B935))</f>
        <v/>
      </c>
      <c r="G935" s="13">
        <f>IF(AND($B935&lt;&gt;"",$B935='Ekstre'!$B$3),COUNTIF($B$2:$B935,'Ekstre'!$B$3),"")</f>
        <v/>
      </c>
    </row>
    <row r="936">
      <c r="A936" s="11" t="n"/>
      <c r="B936" s="8" t="n"/>
      <c r="C936" s="8" t="n"/>
      <c r="D936" s="12" t="n"/>
      <c r="E936" s="12" t="n"/>
      <c r="F936" s="9">
        <f>IF($B936="","",SUMIFS($D$2:$D936,$B$2:$B936,$B936)-SUMIFS($E$2:$E936,$B$2:$B936,$B936))</f>
        <v/>
      </c>
      <c r="G936" s="13">
        <f>IF(AND($B936&lt;&gt;"",$B936='Ekstre'!$B$3),COUNTIF($B$2:$B936,'Ekstre'!$B$3),"")</f>
        <v/>
      </c>
    </row>
    <row r="937">
      <c r="A937" s="11" t="n"/>
      <c r="B937" s="8" t="n"/>
      <c r="C937" s="8" t="n"/>
      <c r="D937" s="12" t="n"/>
      <c r="E937" s="12" t="n"/>
      <c r="F937" s="9">
        <f>IF($B937="","",SUMIFS($D$2:$D937,$B$2:$B937,$B937)-SUMIFS($E$2:$E937,$B$2:$B937,$B937))</f>
        <v/>
      </c>
      <c r="G937" s="13">
        <f>IF(AND($B937&lt;&gt;"",$B937='Ekstre'!$B$3),COUNTIF($B$2:$B937,'Ekstre'!$B$3),"")</f>
        <v/>
      </c>
    </row>
    <row r="938">
      <c r="A938" s="11" t="n"/>
      <c r="B938" s="8" t="n"/>
      <c r="C938" s="8" t="n"/>
      <c r="D938" s="12" t="n"/>
      <c r="E938" s="12" t="n"/>
      <c r="F938" s="9">
        <f>IF($B938="","",SUMIFS($D$2:$D938,$B$2:$B938,$B938)-SUMIFS($E$2:$E938,$B$2:$B938,$B938))</f>
        <v/>
      </c>
      <c r="G938" s="13">
        <f>IF(AND($B938&lt;&gt;"",$B938='Ekstre'!$B$3),COUNTIF($B$2:$B938,'Ekstre'!$B$3),"")</f>
        <v/>
      </c>
    </row>
    <row r="939">
      <c r="A939" s="11" t="n"/>
      <c r="B939" s="8" t="n"/>
      <c r="C939" s="8" t="n"/>
      <c r="D939" s="12" t="n"/>
      <c r="E939" s="12" t="n"/>
      <c r="F939" s="9">
        <f>IF($B939="","",SUMIFS($D$2:$D939,$B$2:$B939,$B939)-SUMIFS($E$2:$E939,$B$2:$B939,$B939))</f>
        <v/>
      </c>
      <c r="G939" s="13">
        <f>IF(AND($B939&lt;&gt;"",$B939='Ekstre'!$B$3),COUNTIF($B$2:$B939,'Ekstre'!$B$3),"")</f>
        <v/>
      </c>
    </row>
    <row r="940">
      <c r="A940" s="11" t="n"/>
      <c r="B940" s="8" t="n"/>
      <c r="C940" s="8" t="n"/>
      <c r="D940" s="12" t="n"/>
      <c r="E940" s="12" t="n"/>
      <c r="F940" s="9">
        <f>IF($B940="","",SUMIFS($D$2:$D940,$B$2:$B940,$B940)-SUMIFS($E$2:$E940,$B$2:$B940,$B940))</f>
        <v/>
      </c>
      <c r="G940" s="13">
        <f>IF(AND($B940&lt;&gt;"",$B940='Ekstre'!$B$3),COUNTIF($B$2:$B940,'Ekstre'!$B$3),"")</f>
        <v/>
      </c>
    </row>
    <row r="941">
      <c r="A941" s="11" t="n"/>
      <c r="B941" s="8" t="n"/>
      <c r="C941" s="8" t="n"/>
      <c r="D941" s="12" t="n"/>
      <c r="E941" s="12" t="n"/>
      <c r="F941" s="9">
        <f>IF($B941="","",SUMIFS($D$2:$D941,$B$2:$B941,$B941)-SUMIFS($E$2:$E941,$B$2:$B941,$B941))</f>
        <v/>
      </c>
      <c r="G941" s="13">
        <f>IF(AND($B941&lt;&gt;"",$B941='Ekstre'!$B$3),COUNTIF($B$2:$B941,'Ekstre'!$B$3),"")</f>
        <v/>
      </c>
    </row>
    <row r="942">
      <c r="A942" s="11" t="n"/>
      <c r="B942" s="8" t="n"/>
      <c r="C942" s="8" t="n"/>
      <c r="D942" s="12" t="n"/>
      <c r="E942" s="12" t="n"/>
      <c r="F942" s="9">
        <f>IF($B942="","",SUMIFS($D$2:$D942,$B$2:$B942,$B942)-SUMIFS($E$2:$E942,$B$2:$B942,$B942))</f>
        <v/>
      </c>
      <c r="G942" s="13">
        <f>IF(AND($B942&lt;&gt;"",$B942='Ekstre'!$B$3),COUNTIF($B$2:$B942,'Ekstre'!$B$3),"")</f>
        <v/>
      </c>
    </row>
    <row r="943">
      <c r="A943" s="11" t="n"/>
      <c r="B943" s="8" t="n"/>
      <c r="C943" s="8" t="n"/>
      <c r="D943" s="12" t="n"/>
      <c r="E943" s="12" t="n"/>
      <c r="F943" s="9">
        <f>IF($B943="","",SUMIFS($D$2:$D943,$B$2:$B943,$B943)-SUMIFS($E$2:$E943,$B$2:$B943,$B943))</f>
        <v/>
      </c>
      <c r="G943" s="13">
        <f>IF(AND($B943&lt;&gt;"",$B943='Ekstre'!$B$3),COUNTIF($B$2:$B943,'Ekstre'!$B$3),"")</f>
        <v/>
      </c>
    </row>
    <row r="944">
      <c r="A944" s="11" t="n"/>
      <c r="B944" s="8" t="n"/>
      <c r="C944" s="8" t="n"/>
      <c r="D944" s="12" t="n"/>
      <c r="E944" s="12" t="n"/>
      <c r="F944" s="9">
        <f>IF($B944="","",SUMIFS($D$2:$D944,$B$2:$B944,$B944)-SUMIFS($E$2:$E944,$B$2:$B944,$B944))</f>
        <v/>
      </c>
      <c r="G944" s="13">
        <f>IF(AND($B944&lt;&gt;"",$B944='Ekstre'!$B$3),COUNTIF($B$2:$B944,'Ekstre'!$B$3),"")</f>
        <v/>
      </c>
    </row>
    <row r="945">
      <c r="A945" s="11" t="n"/>
      <c r="B945" s="8" t="n"/>
      <c r="C945" s="8" t="n"/>
      <c r="D945" s="12" t="n"/>
      <c r="E945" s="12" t="n"/>
      <c r="F945" s="9">
        <f>IF($B945="","",SUMIFS($D$2:$D945,$B$2:$B945,$B945)-SUMIFS($E$2:$E945,$B$2:$B945,$B945))</f>
        <v/>
      </c>
      <c r="G945" s="13">
        <f>IF(AND($B945&lt;&gt;"",$B945='Ekstre'!$B$3),COUNTIF($B$2:$B945,'Ekstre'!$B$3),"")</f>
        <v/>
      </c>
    </row>
    <row r="946">
      <c r="A946" s="11" t="n"/>
      <c r="B946" s="8" t="n"/>
      <c r="C946" s="8" t="n"/>
      <c r="D946" s="12" t="n"/>
      <c r="E946" s="12" t="n"/>
      <c r="F946" s="9">
        <f>IF($B946="","",SUMIFS($D$2:$D946,$B$2:$B946,$B946)-SUMIFS($E$2:$E946,$B$2:$B946,$B946))</f>
        <v/>
      </c>
      <c r="G946" s="13">
        <f>IF(AND($B946&lt;&gt;"",$B946='Ekstre'!$B$3),COUNTIF($B$2:$B946,'Ekstre'!$B$3),"")</f>
        <v/>
      </c>
    </row>
    <row r="947">
      <c r="A947" s="11" t="n"/>
      <c r="B947" s="8" t="n"/>
      <c r="C947" s="8" t="n"/>
      <c r="D947" s="12" t="n"/>
      <c r="E947" s="12" t="n"/>
      <c r="F947" s="9">
        <f>IF($B947="","",SUMIFS($D$2:$D947,$B$2:$B947,$B947)-SUMIFS($E$2:$E947,$B$2:$B947,$B947))</f>
        <v/>
      </c>
      <c r="G947" s="13">
        <f>IF(AND($B947&lt;&gt;"",$B947='Ekstre'!$B$3),COUNTIF($B$2:$B947,'Ekstre'!$B$3),"")</f>
        <v/>
      </c>
    </row>
    <row r="948">
      <c r="A948" s="11" t="n"/>
      <c r="B948" s="8" t="n"/>
      <c r="C948" s="8" t="n"/>
      <c r="D948" s="12" t="n"/>
      <c r="E948" s="12" t="n"/>
      <c r="F948" s="9">
        <f>IF($B948="","",SUMIFS($D$2:$D948,$B$2:$B948,$B948)-SUMIFS($E$2:$E948,$B$2:$B948,$B948))</f>
        <v/>
      </c>
      <c r="G948" s="13">
        <f>IF(AND($B948&lt;&gt;"",$B948='Ekstre'!$B$3),COUNTIF($B$2:$B948,'Ekstre'!$B$3),"")</f>
        <v/>
      </c>
    </row>
    <row r="949">
      <c r="A949" s="11" t="n"/>
      <c r="B949" s="8" t="n"/>
      <c r="C949" s="8" t="n"/>
      <c r="D949" s="12" t="n"/>
      <c r="E949" s="12" t="n"/>
      <c r="F949" s="9">
        <f>IF($B949="","",SUMIFS($D$2:$D949,$B$2:$B949,$B949)-SUMIFS($E$2:$E949,$B$2:$B949,$B949))</f>
        <v/>
      </c>
      <c r="G949" s="13">
        <f>IF(AND($B949&lt;&gt;"",$B949='Ekstre'!$B$3),COUNTIF($B$2:$B949,'Ekstre'!$B$3),"")</f>
        <v/>
      </c>
    </row>
    <row r="950">
      <c r="A950" s="11" t="n"/>
      <c r="B950" s="8" t="n"/>
      <c r="C950" s="8" t="n"/>
      <c r="D950" s="12" t="n"/>
      <c r="E950" s="12" t="n"/>
      <c r="F950" s="9">
        <f>IF($B950="","",SUMIFS($D$2:$D950,$B$2:$B950,$B950)-SUMIFS($E$2:$E950,$B$2:$B950,$B950))</f>
        <v/>
      </c>
      <c r="G950" s="13">
        <f>IF(AND($B950&lt;&gt;"",$B950='Ekstre'!$B$3),COUNTIF($B$2:$B950,'Ekstre'!$B$3),"")</f>
        <v/>
      </c>
    </row>
    <row r="951">
      <c r="A951" s="11" t="n"/>
      <c r="B951" s="8" t="n"/>
      <c r="C951" s="8" t="n"/>
      <c r="D951" s="12" t="n"/>
      <c r="E951" s="12" t="n"/>
      <c r="F951" s="9">
        <f>IF($B951="","",SUMIFS($D$2:$D951,$B$2:$B951,$B951)-SUMIFS($E$2:$E951,$B$2:$B951,$B951))</f>
        <v/>
      </c>
      <c r="G951" s="13">
        <f>IF(AND($B951&lt;&gt;"",$B951='Ekstre'!$B$3),COUNTIF($B$2:$B951,'Ekstre'!$B$3),"")</f>
        <v/>
      </c>
    </row>
    <row r="952">
      <c r="A952" s="11" t="n"/>
      <c r="B952" s="8" t="n"/>
      <c r="C952" s="8" t="n"/>
      <c r="D952" s="12" t="n"/>
      <c r="E952" s="12" t="n"/>
      <c r="F952" s="9">
        <f>IF($B952="","",SUMIFS($D$2:$D952,$B$2:$B952,$B952)-SUMIFS($E$2:$E952,$B$2:$B952,$B952))</f>
        <v/>
      </c>
      <c r="G952" s="13">
        <f>IF(AND($B952&lt;&gt;"",$B952='Ekstre'!$B$3),COUNTIF($B$2:$B952,'Ekstre'!$B$3),"")</f>
        <v/>
      </c>
    </row>
    <row r="953">
      <c r="A953" s="11" t="n"/>
      <c r="B953" s="8" t="n"/>
      <c r="C953" s="8" t="n"/>
      <c r="D953" s="12" t="n"/>
      <c r="E953" s="12" t="n"/>
      <c r="F953" s="9">
        <f>IF($B953="","",SUMIFS($D$2:$D953,$B$2:$B953,$B953)-SUMIFS($E$2:$E953,$B$2:$B953,$B953))</f>
        <v/>
      </c>
      <c r="G953" s="13">
        <f>IF(AND($B953&lt;&gt;"",$B953='Ekstre'!$B$3),COUNTIF($B$2:$B953,'Ekstre'!$B$3),"")</f>
        <v/>
      </c>
    </row>
    <row r="954">
      <c r="A954" s="11" t="n"/>
      <c r="B954" s="8" t="n"/>
      <c r="C954" s="8" t="n"/>
      <c r="D954" s="12" t="n"/>
      <c r="E954" s="12" t="n"/>
      <c r="F954" s="9">
        <f>IF($B954="","",SUMIFS($D$2:$D954,$B$2:$B954,$B954)-SUMIFS($E$2:$E954,$B$2:$B954,$B954))</f>
        <v/>
      </c>
      <c r="G954" s="13">
        <f>IF(AND($B954&lt;&gt;"",$B954='Ekstre'!$B$3),COUNTIF($B$2:$B954,'Ekstre'!$B$3),"")</f>
        <v/>
      </c>
    </row>
    <row r="955">
      <c r="A955" s="11" t="n"/>
      <c r="B955" s="8" t="n"/>
      <c r="C955" s="8" t="n"/>
      <c r="D955" s="12" t="n"/>
      <c r="E955" s="12" t="n"/>
      <c r="F955" s="9">
        <f>IF($B955="","",SUMIFS($D$2:$D955,$B$2:$B955,$B955)-SUMIFS($E$2:$E955,$B$2:$B955,$B955))</f>
        <v/>
      </c>
      <c r="G955" s="13">
        <f>IF(AND($B955&lt;&gt;"",$B955='Ekstre'!$B$3),COUNTIF($B$2:$B955,'Ekstre'!$B$3),"")</f>
        <v/>
      </c>
    </row>
    <row r="956">
      <c r="A956" s="11" t="n"/>
      <c r="B956" s="8" t="n"/>
      <c r="C956" s="8" t="n"/>
      <c r="D956" s="12" t="n"/>
      <c r="E956" s="12" t="n"/>
      <c r="F956" s="9">
        <f>IF($B956="","",SUMIFS($D$2:$D956,$B$2:$B956,$B956)-SUMIFS($E$2:$E956,$B$2:$B956,$B956))</f>
        <v/>
      </c>
      <c r="G956" s="13">
        <f>IF(AND($B956&lt;&gt;"",$B956='Ekstre'!$B$3),COUNTIF($B$2:$B956,'Ekstre'!$B$3),"")</f>
        <v/>
      </c>
    </row>
    <row r="957">
      <c r="A957" s="11" t="n"/>
      <c r="B957" s="8" t="n"/>
      <c r="C957" s="8" t="n"/>
      <c r="D957" s="12" t="n"/>
      <c r="E957" s="12" t="n"/>
      <c r="F957" s="9">
        <f>IF($B957="","",SUMIFS($D$2:$D957,$B$2:$B957,$B957)-SUMIFS($E$2:$E957,$B$2:$B957,$B957))</f>
        <v/>
      </c>
      <c r="G957" s="13">
        <f>IF(AND($B957&lt;&gt;"",$B957='Ekstre'!$B$3),COUNTIF($B$2:$B957,'Ekstre'!$B$3),"")</f>
        <v/>
      </c>
    </row>
    <row r="958">
      <c r="A958" s="11" t="n"/>
      <c r="B958" s="8" t="n"/>
      <c r="C958" s="8" t="n"/>
      <c r="D958" s="12" t="n"/>
      <c r="E958" s="12" t="n"/>
      <c r="F958" s="9">
        <f>IF($B958="","",SUMIFS($D$2:$D958,$B$2:$B958,$B958)-SUMIFS($E$2:$E958,$B$2:$B958,$B958))</f>
        <v/>
      </c>
      <c r="G958" s="13">
        <f>IF(AND($B958&lt;&gt;"",$B958='Ekstre'!$B$3),COUNTIF($B$2:$B958,'Ekstre'!$B$3),"")</f>
        <v/>
      </c>
    </row>
    <row r="959">
      <c r="A959" s="11" t="n"/>
      <c r="B959" s="8" t="n"/>
      <c r="C959" s="8" t="n"/>
      <c r="D959" s="12" t="n"/>
      <c r="E959" s="12" t="n"/>
      <c r="F959" s="9">
        <f>IF($B959="","",SUMIFS($D$2:$D959,$B$2:$B959,$B959)-SUMIFS($E$2:$E959,$B$2:$B959,$B959))</f>
        <v/>
      </c>
      <c r="G959" s="13">
        <f>IF(AND($B959&lt;&gt;"",$B959='Ekstre'!$B$3),COUNTIF($B$2:$B959,'Ekstre'!$B$3),"")</f>
        <v/>
      </c>
    </row>
    <row r="960">
      <c r="A960" s="11" t="n"/>
      <c r="B960" s="8" t="n"/>
      <c r="C960" s="8" t="n"/>
      <c r="D960" s="12" t="n"/>
      <c r="E960" s="12" t="n"/>
      <c r="F960" s="9">
        <f>IF($B960="","",SUMIFS($D$2:$D960,$B$2:$B960,$B960)-SUMIFS($E$2:$E960,$B$2:$B960,$B960))</f>
        <v/>
      </c>
      <c r="G960" s="13">
        <f>IF(AND($B960&lt;&gt;"",$B960='Ekstre'!$B$3),COUNTIF($B$2:$B960,'Ekstre'!$B$3),"")</f>
        <v/>
      </c>
    </row>
    <row r="961">
      <c r="A961" s="11" t="n"/>
      <c r="B961" s="8" t="n"/>
      <c r="C961" s="8" t="n"/>
      <c r="D961" s="12" t="n"/>
      <c r="E961" s="12" t="n"/>
      <c r="F961" s="9">
        <f>IF($B961="","",SUMIFS($D$2:$D961,$B$2:$B961,$B961)-SUMIFS($E$2:$E961,$B$2:$B961,$B961))</f>
        <v/>
      </c>
      <c r="G961" s="13">
        <f>IF(AND($B961&lt;&gt;"",$B961='Ekstre'!$B$3),COUNTIF($B$2:$B961,'Ekstre'!$B$3),"")</f>
        <v/>
      </c>
    </row>
    <row r="962">
      <c r="A962" s="11" t="n"/>
      <c r="B962" s="8" t="n"/>
      <c r="C962" s="8" t="n"/>
      <c r="D962" s="12" t="n"/>
      <c r="E962" s="12" t="n"/>
      <c r="F962" s="9">
        <f>IF($B962="","",SUMIFS($D$2:$D962,$B$2:$B962,$B962)-SUMIFS($E$2:$E962,$B$2:$B962,$B962))</f>
        <v/>
      </c>
      <c r="G962" s="13">
        <f>IF(AND($B962&lt;&gt;"",$B962='Ekstre'!$B$3),COUNTIF($B$2:$B962,'Ekstre'!$B$3),"")</f>
        <v/>
      </c>
    </row>
    <row r="963">
      <c r="A963" s="11" t="n"/>
      <c r="B963" s="8" t="n"/>
      <c r="C963" s="8" t="n"/>
      <c r="D963" s="12" t="n"/>
      <c r="E963" s="12" t="n"/>
      <c r="F963" s="9">
        <f>IF($B963="","",SUMIFS($D$2:$D963,$B$2:$B963,$B963)-SUMIFS($E$2:$E963,$B$2:$B963,$B963))</f>
        <v/>
      </c>
      <c r="G963" s="13">
        <f>IF(AND($B963&lt;&gt;"",$B963='Ekstre'!$B$3),COUNTIF($B$2:$B963,'Ekstre'!$B$3),"")</f>
        <v/>
      </c>
    </row>
    <row r="964">
      <c r="A964" s="11" t="n"/>
      <c r="B964" s="8" t="n"/>
      <c r="C964" s="8" t="n"/>
      <c r="D964" s="12" t="n"/>
      <c r="E964" s="12" t="n"/>
      <c r="F964" s="9">
        <f>IF($B964="","",SUMIFS($D$2:$D964,$B$2:$B964,$B964)-SUMIFS($E$2:$E964,$B$2:$B964,$B964))</f>
        <v/>
      </c>
      <c r="G964" s="13">
        <f>IF(AND($B964&lt;&gt;"",$B964='Ekstre'!$B$3),COUNTIF($B$2:$B964,'Ekstre'!$B$3),"")</f>
        <v/>
      </c>
    </row>
    <row r="965">
      <c r="A965" s="11" t="n"/>
      <c r="B965" s="8" t="n"/>
      <c r="C965" s="8" t="n"/>
      <c r="D965" s="12" t="n"/>
      <c r="E965" s="12" t="n"/>
      <c r="F965" s="9">
        <f>IF($B965="","",SUMIFS($D$2:$D965,$B$2:$B965,$B965)-SUMIFS($E$2:$E965,$B$2:$B965,$B965))</f>
        <v/>
      </c>
      <c r="G965" s="13">
        <f>IF(AND($B965&lt;&gt;"",$B965='Ekstre'!$B$3),COUNTIF($B$2:$B965,'Ekstre'!$B$3),"")</f>
        <v/>
      </c>
    </row>
    <row r="966">
      <c r="A966" s="11" t="n"/>
      <c r="B966" s="8" t="n"/>
      <c r="C966" s="8" t="n"/>
      <c r="D966" s="12" t="n"/>
      <c r="E966" s="12" t="n"/>
      <c r="F966" s="9">
        <f>IF($B966="","",SUMIFS($D$2:$D966,$B$2:$B966,$B966)-SUMIFS($E$2:$E966,$B$2:$B966,$B966))</f>
        <v/>
      </c>
      <c r="G966" s="13">
        <f>IF(AND($B966&lt;&gt;"",$B966='Ekstre'!$B$3),COUNTIF($B$2:$B966,'Ekstre'!$B$3),"")</f>
        <v/>
      </c>
    </row>
    <row r="967">
      <c r="A967" s="11" t="n"/>
      <c r="B967" s="8" t="n"/>
      <c r="C967" s="8" t="n"/>
      <c r="D967" s="12" t="n"/>
      <c r="E967" s="12" t="n"/>
      <c r="F967" s="9">
        <f>IF($B967="","",SUMIFS($D$2:$D967,$B$2:$B967,$B967)-SUMIFS($E$2:$E967,$B$2:$B967,$B967))</f>
        <v/>
      </c>
      <c r="G967" s="13">
        <f>IF(AND($B967&lt;&gt;"",$B967='Ekstre'!$B$3),COUNTIF($B$2:$B967,'Ekstre'!$B$3),"")</f>
        <v/>
      </c>
    </row>
    <row r="968">
      <c r="A968" s="11" t="n"/>
      <c r="B968" s="8" t="n"/>
      <c r="C968" s="8" t="n"/>
      <c r="D968" s="12" t="n"/>
      <c r="E968" s="12" t="n"/>
      <c r="F968" s="9">
        <f>IF($B968="","",SUMIFS($D$2:$D968,$B$2:$B968,$B968)-SUMIFS($E$2:$E968,$B$2:$B968,$B968))</f>
        <v/>
      </c>
      <c r="G968" s="13">
        <f>IF(AND($B968&lt;&gt;"",$B968='Ekstre'!$B$3),COUNTIF($B$2:$B968,'Ekstre'!$B$3),"")</f>
        <v/>
      </c>
    </row>
    <row r="969">
      <c r="A969" s="11" t="n"/>
      <c r="B969" s="8" t="n"/>
      <c r="C969" s="8" t="n"/>
      <c r="D969" s="12" t="n"/>
      <c r="E969" s="12" t="n"/>
      <c r="F969" s="9">
        <f>IF($B969="","",SUMIFS($D$2:$D969,$B$2:$B969,$B969)-SUMIFS($E$2:$E969,$B$2:$B969,$B969))</f>
        <v/>
      </c>
      <c r="G969" s="13">
        <f>IF(AND($B969&lt;&gt;"",$B969='Ekstre'!$B$3),COUNTIF($B$2:$B969,'Ekstre'!$B$3),"")</f>
        <v/>
      </c>
    </row>
    <row r="970">
      <c r="A970" s="11" t="n"/>
      <c r="B970" s="8" t="n"/>
      <c r="C970" s="8" t="n"/>
      <c r="D970" s="12" t="n"/>
      <c r="E970" s="12" t="n"/>
      <c r="F970" s="9">
        <f>IF($B970="","",SUMIFS($D$2:$D970,$B$2:$B970,$B970)-SUMIFS($E$2:$E970,$B$2:$B970,$B970))</f>
        <v/>
      </c>
      <c r="G970" s="13">
        <f>IF(AND($B970&lt;&gt;"",$B970='Ekstre'!$B$3),COUNTIF($B$2:$B970,'Ekstre'!$B$3),"")</f>
        <v/>
      </c>
    </row>
    <row r="971">
      <c r="A971" s="11" t="n"/>
      <c r="B971" s="8" t="n"/>
      <c r="C971" s="8" t="n"/>
      <c r="D971" s="12" t="n"/>
      <c r="E971" s="12" t="n"/>
      <c r="F971" s="9">
        <f>IF($B971="","",SUMIFS($D$2:$D971,$B$2:$B971,$B971)-SUMIFS($E$2:$E971,$B$2:$B971,$B971))</f>
        <v/>
      </c>
      <c r="G971" s="13">
        <f>IF(AND($B971&lt;&gt;"",$B971='Ekstre'!$B$3),COUNTIF($B$2:$B971,'Ekstre'!$B$3),"")</f>
        <v/>
      </c>
    </row>
    <row r="972">
      <c r="A972" s="11" t="n"/>
      <c r="B972" s="8" t="n"/>
      <c r="C972" s="8" t="n"/>
      <c r="D972" s="12" t="n"/>
      <c r="E972" s="12" t="n"/>
      <c r="F972" s="9">
        <f>IF($B972="","",SUMIFS($D$2:$D972,$B$2:$B972,$B972)-SUMIFS($E$2:$E972,$B$2:$B972,$B972))</f>
        <v/>
      </c>
      <c r="G972" s="13">
        <f>IF(AND($B972&lt;&gt;"",$B972='Ekstre'!$B$3),COUNTIF($B$2:$B972,'Ekstre'!$B$3),"")</f>
        <v/>
      </c>
    </row>
    <row r="973">
      <c r="A973" s="11" t="n"/>
      <c r="B973" s="8" t="n"/>
      <c r="C973" s="8" t="n"/>
      <c r="D973" s="12" t="n"/>
      <c r="E973" s="12" t="n"/>
      <c r="F973" s="9">
        <f>IF($B973="","",SUMIFS($D$2:$D973,$B$2:$B973,$B973)-SUMIFS($E$2:$E973,$B$2:$B973,$B973))</f>
        <v/>
      </c>
      <c r="G973" s="13">
        <f>IF(AND($B973&lt;&gt;"",$B973='Ekstre'!$B$3),COUNTIF($B$2:$B973,'Ekstre'!$B$3),"")</f>
        <v/>
      </c>
    </row>
    <row r="974">
      <c r="A974" s="11" t="n"/>
      <c r="B974" s="8" t="n"/>
      <c r="C974" s="8" t="n"/>
      <c r="D974" s="12" t="n"/>
      <c r="E974" s="12" t="n"/>
      <c r="F974" s="9">
        <f>IF($B974="","",SUMIFS($D$2:$D974,$B$2:$B974,$B974)-SUMIFS($E$2:$E974,$B$2:$B974,$B974))</f>
        <v/>
      </c>
      <c r="G974" s="13">
        <f>IF(AND($B974&lt;&gt;"",$B974='Ekstre'!$B$3),COUNTIF($B$2:$B974,'Ekstre'!$B$3),"")</f>
        <v/>
      </c>
    </row>
    <row r="975">
      <c r="A975" s="11" t="n"/>
      <c r="B975" s="8" t="n"/>
      <c r="C975" s="8" t="n"/>
      <c r="D975" s="12" t="n"/>
      <c r="E975" s="12" t="n"/>
      <c r="F975" s="9">
        <f>IF($B975="","",SUMIFS($D$2:$D975,$B$2:$B975,$B975)-SUMIFS($E$2:$E975,$B$2:$B975,$B975))</f>
        <v/>
      </c>
      <c r="G975" s="13">
        <f>IF(AND($B975&lt;&gt;"",$B975='Ekstre'!$B$3),COUNTIF($B$2:$B975,'Ekstre'!$B$3),"")</f>
        <v/>
      </c>
    </row>
    <row r="976">
      <c r="A976" s="11" t="n"/>
      <c r="B976" s="8" t="n"/>
      <c r="C976" s="8" t="n"/>
      <c r="D976" s="12" t="n"/>
      <c r="E976" s="12" t="n"/>
      <c r="F976" s="9">
        <f>IF($B976="","",SUMIFS($D$2:$D976,$B$2:$B976,$B976)-SUMIFS($E$2:$E976,$B$2:$B976,$B976))</f>
        <v/>
      </c>
      <c r="G976" s="13">
        <f>IF(AND($B976&lt;&gt;"",$B976='Ekstre'!$B$3),COUNTIF($B$2:$B976,'Ekstre'!$B$3),"")</f>
        <v/>
      </c>
    </row>
    <row r="977">
      <c r="A977" s="11" t="n"/>
      <c r="B977" s="8" t="n"/>
      <c r="C977" s="8" t="n"/>
      <c r="D977" s="12" t="n"/>
      <c r="E977" s="12" t="n"/>
      <c r="F977" s="9">
        <f>IF($B977="","",SUMIFS($D$2:$D977,$B$2:$B977,$B977)-SUMIFS($E$2:$E977,$B$2:$B977,$B977))</f>
        <v/>
      </c>
      <c r="G977" s="13">
        <f>IF(AND($B977&lt;&gt;"",$B977='Ekstre'!$B$3),COUNTIF($B$2:$B977,'Ekstre'!$B$3),"")</f>
        <v/>
      </c>
    </row>
    <row r="978">
      <c r="A978" s="11" t="n"/>
      <c r="B978" s="8" t="n"/>
      <c r="C978" s="8" t="n"/>
      <c r="D978" s="12" t="n"/>
      <c r="E978" s="12" t="n"/>
      <c r="F978" s="9">
        <f>IF($B978="","",SUMIFS($D$2:$D978,$B$2:$B978,$B978)-SUMIFS($E$2:$E978,$B$2:$B978,$B978))</f>
        <v/>
      </c>
      <c r="G978" s="13">
        <f>IF(AND($B978&lt;&gt;"",$B978='Ekstre'!$B$3),COUNTIF($B$2:$B978,'Ekstre'!$B$3),"")</f>
        <v/>
      </c>
    </row>
    <row r="979">
      <c r="A979" s="11" t="n"/>
      <c r="B979" s="8" t="n"/>
      <c r="C979" s="8" t="n"/>
      <c r="D979" s="12" t="n"/>
      <c r="E979" s="12" t="n"/>
      <c r="F979" s="9">
        <f>IF($B979="","",SUMIFS($D$2:$D979,$B$2:$B979,$B979)-SUMIFS($E$2:$E979,$B$2:$B979,$B979))</f>
        <v/>
      </c>
      <c r="G979" s="13">
        <f>IF(AND($B979&lt;&gt;"",$B979='Ekstre'!$B$3),COUNTIF($B$2:$B979,'Ekstre'!$B$3),"")</f>
        <v/>
      </c>
    </row>
    <row r="980">
      <c r="A980" s="11" t="n"/>
      <c r="B980" s="8" t="n"/>
      <c r="C980" s="8" t="n"/>
      <c r="D980" s="12" t="n"/>
      <c r="E980" s="12" t="n"/>
      <c r="F980" s="9">
        <f>IF($B980="","",SUMIFS($D$2:$D980,$B$2:$B980,$B980)-SUMIFS($E$2:$E980,$B$2:$B980,$B980))</f>
        <v/>
      </c>
      <c r="G980" s="13">
        <f>IF(AND($B980&lt;&gt;"",$B980='Ekstre'!$B$3),COUNTIF($B$2:$B980,'Ekstre'!$B$3),"")</f>
        <v/>
      </c>
    </row>
    <row r="981">
      <c r="A981" s="11" t="n"/>
      <c r="B981" s="8" t="n"/>
      <c r="C981" s="8" t="n"/>
      <c r="D981" s="12" t="n"/>
      <c r="E981" s="12" t="n"/>
      <c r="F981" s="9">
        <f>IF($B981="","",SUMIFS($D$2:$D981,$B$2:$B981,$B981)-SUMIFS($E$2:$E981,$B$2:$B981,$B981))</f>
        <v/>
      </c>
      <c r="G981" s="13">
        <f>IF(AND($B981&lt;&gt;"",$B981='Ekstre'!$B$3),COUNTIF($B$2:$B981,'Ekstre'!$B$3),"")</f>
        <v/>
      </c>
    </row>
    <row r="982">
      <c r="A982" s="11" t="n"/>
      <c r="B982" s="8" t="n"/>
      <c r="C982" s="8" t="n"/>
      <c r="D982" s="12" t="n"/>
      <c r="E982" s="12" t="n"/>
      <c r="F982" s="9">
        <f>IF($B982="","",SUMIFS($D$2:$D982,$B$2:$B982,$B982)-SUMIFS($E$2:$E982,$B$2:$B982,$B982))</f>
        <v/>
      </c>
      <c r="G982" s="13">
        <f>IF(AND($B982&lt;&gt;"",$B982='Ekstre'!$B$3),COUNTIF($B$2:$B982,'Ekstre'!$B$3),"")</f>
        <v/>
      </c>
    </row>
    <row r="983">
      <c r="A983" s="11" t="n"/>
      <c r="B983" s="8" t="n"/>
      <c r="C983" s="8" t="n"/>
      <c r="D983" s="12" t="n"/>
      <c r="E983" s="12" t="n"/>
      <c r="F983" s="9">
        <f>IF($B983="","",SUMIFS($D$2:$D983,$B$2:$B983,$B983)-SUMIFS($E$2:$E983,$B$2:$B983,$B983))</f>
        <v/>
      </c>
      <c r="G983" s="13">
        <f>IF(AND($B983&lt;&gt;"",$B983='Ekstre'!$B$3),COUNTIF($B$2:$B983,'Ekstre'!$B$3),"")</f>
        <v/>
      </c>
    </row>
    <row r="984">
      <c r="A984" s="11" t="n"/>
      <c r="B984" s="8" t="n"/>
      <c r="C984" s="8" t="n"/>
      <c r="D984" s="12" t="n"/>
      <c r="E984" s="12" t="n"/>
      <c r="F984" s="9">
        <f>IF($B984="","",SUMIFS($D$2:$D984,$B$2:$B984,$B984)-SUMIFS($E$2:$E984,$B$2:$B984,$B984))</f>
        <v/>
      </c>
      <c r="G984" s="13">
        <f>IF(AND($B984&lt;&gt;"",$B984='Ekstre'!$B$3),COUNTIF($B$2:$B984,'Ekstre'!$B$3),"")</f>
        <v/>
      </c>
    </row>
    <row r="985">
      <c r="A985" s="11" t="n"/>
      <c r="B985" s="8" t="n"/>
      <c r="C985" s="8" t="n"/>
      <c r="D985" s="12" t="n"/>
      <c r="E985" s="12" t="n"/>
      <c r="F985" s="9">
        <f>IF($B985="","",SUMIFS($D$2:$D985,$B$2:$B985,$B985)-SUMIFS($E$2:$E985,$B$2:$B985,$B985))</f>
        <v/>
      </c>
      <c r="G985" s="13">
        <f>IF(AND($B985&lt;&gt;"",$B985='Ekstre'!$B$3),COUNTIF($B$2:$B985,'Ekstre'!$B$3),"")</f>
        <v/>
      </c>
    </row>
    <row r="986">
      <c r="A986" s="11" t="n"/>
      <c r="B986" s="8" t="n"/>
      <c r="C986" s="8" t="n"/>
      <c r="D986" s="12" t="n"/>
      <c r="E986" s="12" t="n"/>
      <c r="F986" s="9">
        <f>IF($B986="","",SUMIFS($D$2:$D986,$B$2:$B986,$B986)-SUMIFS($E$2:$E986,$B$2:$B986,$B986))</f>
        <v/>
      </c>
      <c r="G986" s="13">
        <f>IF(AND($B986&lt;&gt;"",$B986='Ekstre'!$B$3),COUNTIF($B$2:$B986,'Ekstre'!$B$3),"")</f>
        <v/>
      </c>
    </row>
    <row r="987">
      <c r="A987" s="11" t="n"/>
      <c r="B987" s="8" t="n"/>
      <c r="C987" s="8" t="n"/>
      <c r="D987" s="12" t="n"/>
      <c r="E987" s="12" t="n"/>
      <c r="F987" s="9">
        <f>IF($B987="","",SUMIFS($D$2:$D987,$B$2:$B987,$B987)-SUMIFS($E$2:$E987,$B$2:$B987,$B987))</f>
        <v/>
      </c>
      <c r="G987" s="13">
        <f>IF(AND($B987&lt;&gt;"",$B987='Ekstre'!$B$3),COUNTIF($B$2:$B987,'Ekstre'!$B$3),"")</f>
        <v/>
      </c>
    </row>
    <row r="988">
      <c r="A988" s="11" t="n"/>
      <c r="B988" s="8" t="n"/>
      <c r="C988" s="8" t="n"/>
      <c r="D988" s="12" t="n"/>
      <c r="E988" s="12" t="n"/>
      <c r="F988" s="9">
        <f>IF($B988="","",SUMIFS($D$2:$D988,$B$2:$B988,$B988)-SUMIFS($E$2:$E988,$B$2:$B988,$B988))</f>
        <v/>
      </c>
      <c r="G988" s="13">
        <f>IF(AND($B988&lt;&gt;"",$B988='Ekstre'!$B$3),COUNTIF($B$2:$B988,'Ekstre'!$B$3),"")</f>
        <v/>
      </c>
    </row>
    <row r="989">
      <c r="A989" s="11" t="n"/>
      <c r="B989" s="8" t="n"/>
      <c r="C989" s="8" t="n"/>
      <c r="D989" s="12" t="n"/>
      <c r="E989" s="12" t="n"/>
      <c r="F989" s="9">
        <f>IF($B989="","",SUMIFS($D$2:$D989,$B$2:$B989,$B989)-SUMIFS($E$2:$E989,$B$2:$B989,$B989))</f>
        <v/>
      </c>
      <c r="G989" s="13">
        <f>IF(AND($B989&lt;&gt;"",$B989='Ekstre'!$B$3),COUNTIF($B$2:$B989,'Ekstre'!$B$3),"")</f>
        <v/>
      </c>
    </row>
    <row r="990">
      <c r="A990" s="11" t="n"/>
      <c r="B990" s="8" t="n"/>
      <c r="C990" s="8" t="n"/>
      <c r="D990" s="12" t="n"/>
      <c r="E990" s="12" t="n"/>
      <c r="F990" s="9">
        <f>IF($B990="","",SUMIFS($D$2:$D990,$B$2:$B990,$B990)-SUMIFS($E$2:$E990,$B$2:$B990,$B990))</f>
        <v/>
      </c>
      <c r="G990" s="13">
        <f>IF(AND($B990&lt;&gt;"",$B990='Ekstre'!$B$3),COUNTIF($B$2:$B990,'Ekstre'!$B$3),"")</f>
        <v/>
      </c>
    </row>
    <row r="991">
      <c r="A991" s="11" t="n"/>
      <c r="B991" s="8" t="n"/>
      <c r="C991" s="8" t="n"/>
      <c r="D991" s="12" t="n"/>
      <c r="E991" s="12" t="n"/>
      <c r="F991" s="9">
        <f>IF($B991="","",SUMIFS($D$2:$D991,$B$2:$B991,$B991)-SUMIFS($E$2:$E991,$B$2:$B991,$B991))</f>
        <v/>
      </c>
      <c r="G991" s="13">
        <f>IF(AND($B991&lt;&gt;"",$B991='Ekstre'!$B$3),COUNTIF($B$2:$B991,'Ekstre'!$B$3),"")</f>
        <v/>
      </c>
    </row>
    <row r="992">
      <c r="A992" s="11" t="n"/>
      <c r="B992" s="8" t="n"/>
      <c r="C992" s="8" t="n"/>
      <c r="D992" s="12" t="n"/>
      <c r="E992" s="12" t="n"/>
      <c r="F992" s="9">
        <f>IF($B992="","",SUMIFS($D$2:$D992,$B$2:$B992,$B992)-SUMIFS($E$2:$E992,$B$2:$B992,$B992))</f>
        <v/>
      </c>
      <c r="G992" s="13">
        <f>IF(AND($B992&lt;&gt;"",$B992='Ekstre'!$B$3),COUNTIF($B$2:$B992,'Ekstre'!$B$3),"")</f>
        <v/>
      </c>
    </row>
    <row r="993">
      <c r="A993" s="11" t="n"/>
      <c r="B993" s="8" t="n"/>
      <c r="C993" s="8" t="n"/>
      <c r="D993" s="12" t="n"/>
      <c r="E993" s="12" t="n"/>
      <c r="F993" s="9">
        <f>IF($B993="","",SUMIFS($D$2:$D993,$B$2:$B993,$B993)-SUMIFS($E$2:$E993,$B$2:$B993,$B993))</f>
        <v/>
      </c>
      <c r="G993" s="13">
        <f>IF(AND($B993&lt;&gt;"",$B993='Ekstre'!$B$3),COUNTIF($B$2:$B993,'Ekstre'!$B$3),"")</f>
        <v/>
      </c>
    </row>
    <row r="994">
      <c r="A994" s="11" t="n"/>
      <c r="B994" s="8" t="n"/>
      <c r="C994" s="8" t="n"/>
      <c r="D994" s="12" t="n"/>
      <c r="E994" s="12" t="n"/>
      <c r="F994" s="9">
        <f>IF($B994="","",SUMIFS($D$2:$D994,$B$2:$B994,$B994)-SUMIFS($E$2:$E994,$B$2:$B994,$B994))</f>
        <v/>
      </c>
      <c r="G994" s="13">
        <f>IF(AND($B994&lt;&gt;"",$B994='Ekstre'!$B$3),COUNTIF($B$2:$B994,'Ekstre'!$B$3),"")</f>
        <v/>
      </c>
    </row>
    <row r="995">
      <c r="A995" s="11" t="n"/>
      <c r="B995" s="8" t="n"/>
      <c r="C995" s="8" t="n"/>
      <c r="D995" s="12" t="n"/>
      <c r="E995" s="12" t="n"/>
      <c r="F995" s="9">
        <f>IF($B995="","",SUMIFS($D$2:$D995,$B$2:$B995,$B995)-SUMIFS($E$2:$E995,$B$2:$B995,$B995))</f>
        <v/>
      </c>
      <c r="G995" s="13">
        <f>IF(AND($B995&lt;&gt;"",$B995='Ekstre'!$B$3),COUNTIF($B$2:$B995,'Ekstre'!$B$3),"")</f>
        <v/>
      </c>
    </row>
    <row r="996">
      <c r="A996" s="11" t="n"/>
      <c r="B996" s="8" t="n"/>
      <c r="C996" s="8" t="n"/>
      <c r="D996" s="12" t="n"/>
      <c r="E996" s="12" t="n"/>
      <c r="F996" s="9">
        <f>IF($B996="","",SUMIFS($D$2:$D996,$B$2:$B996,$B996)-SUMIFS($E$2:$E996,$B$2:$B996,$B996))</f>
        <v/>
      </c>
      <c r="G996" s="13">
        <f>IF(AND($B996&lt;&gt;"",$B996='Ekstre'!$B$3),COUNTIF($B$2:$B996,'Ekstre'!$B$3),"")</f>
        <v/>
      </c>
    </row>
    <row r="997">
      <c r="A997" s="11" t="n"/>
      <c r="B997" s="8" t="n"/>
      <c r="C997" s="8" t="n"/>
      <c r="D997" s="12" t="n"/>
      <c r="E997" s="12" t="n"/>
      <c r="F997" s="9">
        <f>IF($B997="","",SUMIFS($D$2:$D997,$B$2:$B997,$B997)-SUMIFS($E$2:$E997,$B$2:$B997,$B997))</f>
        <v/>
      </c>
      <c r="G997" s="13">
        <f>IF(AND($B997&lt;&gt;"",$B997='Ekstre'!$B$3),COUNTIF($B$2:$B997,'Ekstre'!$B$3),"")</f>
        <v/>
      </c>
    </row>
    <row r="998">
      <c r="A998" s="11" t="n"/>
      <c r="B998" s="8" t="n"/>
      <c r="C998" s="8" t="n"/>
      <c r="D998" s="12" t="n"/>
      <c r="E998" s="12" t="n"/>
      <c r="F998" s="9">
        <f>IF($B998="","",SUMIFS($D$2:$D998,$B$2:$B998,$B998)-SUMIFS($E$2:$E998,$B$2:$B998,$B998))</f>
        <v/>
      </c>
      <c r="G998" s="13">
        <f>IF(AND($B998&lt;&gt;"",$B998='Ekstre'!$B$3),COUNTIF($B$2:$B998,'Ekstre'!$B$3),"")</f>
        <v/>
      </c>
    </row>
    <row r="999">
      <c r="A999" s="11" t="n"/>
      <c r="B999" s="8" t="n"/>
      <c r="C999" s="8" t="n"/>
      <c r="D999" s="12" t="n"/>
      <c r="E999" s="12" t="n"/>
      <c r="F999" s="9">
        <f>IF($B999="","",SUMIFS($D$2:$D999,$B$2:$B999,$B999)-SUMIFS($E$2:$E999,$B$2:$B999,$B999))</f>
        <v/>
      </c>
      <c r="G999" s="13">
        <f>IF(AND($B999&lt;&gt;"",$B999='Ekstre'!$B$3),COUNTIF($B$2:$B999,'Ekstre'!$B$3),"")</f>
        <v/>
      </c>
    </row>
    <row r="1000">
      <c r="A1000" s="11" t="n"/>
      <c r="B1000" s="8" t="n"/>
      <c r="C1000" s="8" t="n"/>
      <c r="D1000" s="12" t="n"/>
      <c r="E1000" s="12" t="n"/>
      <c r="F1000" s="9">
        <f>IF($B1000="","",SUMIFS($D$2:$D1000,$B$2:$B1000,$B1000)-SUMIFS($E$2:$E1000,$B$2:$B1000,$B1000))</f>
        <v/>
      </c>
      <c r="G1000" s="13">
        <f>IF(AND($B1000&lt;&gt;"",$B1000='Ekstre'!$B$3),COUNTIF($B$2:$B1000,'Ekstre'!$B$3),"")</f>
        <v/>
      </c>
    </row>
    <row r="1001">
      <c r="A1001" s="11" t="n"/>
      <c r="B1001" s="8" t="n"/>
      <c r="C1001" s="8" t="n"/>
      <c r="D1001" s="12" t="n"/>
      <c r="E1001" s="12" t="n"/>
      <c r="F1001" s="9">
        <f>IF($B1001="","",SUMIFS($D$2:$D1001,$B$2:$B1001,$B1001)-SUMIFS($E$2:$E1001,$B$2:$B1001,$B1001))</f>
        <v/>
      </c>
      <c r="G1001" s="13">
        <f>IF(AND($B1001&lt;&gt;"",$B1001='Ekstre'!$B$3),COUNTIF($B$2:$B1001,'Ekstre'!$B$3),"")</f>
        <v/>
      </c>
    </row>
  </sheetData>
  <autoFilter ref="A1:F1001"/>
  <dataValidations count="1">
    <dataValidation sqref="B2:B1001" showDropDown="0" showInputMessage="0" showErrorMessage="0" allowBlank="1" errorTitle="Listede olmayan müşteri" error="Önce müşteriyi 'Müşteriler' sayfasına ekleyin, sonra listeden seçin." prompt="Müşteriyi listeden seçin" type="list">
      <formula1>'Müşteriler'!$A$2:$A$201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7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34" customWidth="1" min="3" max="3"/>
    <col width="18" customWidth="1" min="4" max="4"/>
    <col width="18" customWidth="1" min="5" max="5"/>
    <col width="18" customWidth="1" min="6" max="6"/>
  </cols>
  <sheetData>
    <row r="1">
      <c r="A1" s="14" t="inlineStr">
        <is>
          <t>Müşteri ekstresi</t>
        </is>
      </c>
    </row>
    <row r="3">
      <c r="A3" s="15" t="inlineStr">
        <is>
          <t>Müşteri seçin:</t>
        </is>
      </c>
      <c r="B3" s="16" t="inlineStr">
        <is>
          <t>Ahmet Yılmaz (örnek)</t>
        </is>
      </c>
    </row>
    <row r="4">
      <c r="A4" s="17" t="inlineStr">
        <is>
          <t>Telefon</t>
        </is>
      </c>
      <c r="B4" s="18">
        <f>IFERROR(INDEX('Müşteriler'!$B$2:$B$201,MATCH($B$3,'Müşteriler'!$A$2:$A$201,0))&amp;"","")</f>
        <v/>
      </c>
      <c r="D4" s="17" t="inlineStr">
        <is>
          <t>Tüm müşterilerde açık alacak</t>
        </is>
      </c>
      <c r="E4" s="19">
        <f>SUM('Müşteriler'!$F$2:$F$201)</f>
        <v/>
      </c>
    </row>
    <row r="5">
      <c r="A5" s="17" t="inlineStr">
        <is>
          <t>Toplam borç</t>
        </is>
      </c>
      <c r="B5" s="20">
        <f>IFERROR(INDEX('Müşteriler'!$D$2:$D$201,MATCH($B$3,'Müşteriler'!$A$2:$A$201,0)),0)</f>
        <v/>
      </c>
      <c r="D5" s="17" t="inlineStr">
        <is>
          <t>Borcu olan müşteri sayısı</t>
        </is>
      </c>
      <c r="E5" s="21">
        <f>COUNTIF('Müşteriler'!$F$2:$F$201,"&gt;0")</f>
        <v/>
      </c>
    </row>
    <row r="6">
      <c r="A6" s="17" t="inlineStr">
        <is>
          <t>Toplam ödeme</t>
        </is>
      </c>
      <c r="B6" s="20">
        <f>IFERROR(INDEX('Müşteriler'!$E$2:$E$201,MATCH($B$3,'Müşteriler'!$A$2:$A$201,0)),0)</f>
        <v/>
      </c>
    </row>
    <row r="7">
      <c r="A7" s="17" t="inlineStr">
        <is>
          <t>Güncel bakiye</t>
        </is>
      </c>
      <c r="B7" s="22">
        <f>IFERROR(INDEX('Müşteriler'!$F$2:$F$201,MATCH($B$3,'Müşteriler'!$A$2:$A$201,0)),0)</f>
        <v/>
      </c>
    </row>
    <row r="9" ht="30" customHeight="1">
      <c r="A9" s="7" t="inlineStr">
        <is>
          <t>Tarih</t>
        </is>
      </c>
      <c r="B9" s="7" t="inlineStr">
        <is>
          <t>Açıklama</t>
        </is>
      </c>
      <c r="C9" s="23" t="n"/>
      <c r="D9" s="7" t="inlineStr">
        <is>
          <t>Borç</t>
        </is>
      </c>
      <c r="E9" s="7" t="inlineStr">
        <is>
          <t>Ödeme</t>
        </is>
      </c>
      <c r="F9" s="7" t="inlineStr">
        <is>
          <t>Bakiye</t>
        </is>
      </c>
    </row>
    <row r="10">
      <c r="A10" s="10">
        <f>IFERROR(INDEX('Hareketler'!$A$2:$A$1001,MATCH(1,'Hareketler'!$G$2:$G$1001,0)),"")</f>
        <v/>
      </c>
      <c r="B10" s="24">
        <f>IFERROR(INDEX('Hareketler'!$C$2:$C$1001,MATCH(1,'Hareketler'!$G$2:$G$1001,0)),"")</f>
        <v/>
      </c>
      <c r="C10" s="25" t="n"/>
      <c r="D10" s="9">
        <f>IFERROR(INDEX('Hareketler'!$D$2:$D$1001,MATCH(1,'Hareketler'!$G$2:$G$1001,0)),"")</f>
        <v/>
      </c>
      <c r="E10" s="9">
        <f>IFERROR(INDEX('Hareketler'!$E$2:$E$1001,MATCH(1,'Hareketler'!$G$2:$G$1001,0)),"")</f>
        <v/>
      </c>
      <c r="F10" s="9">
        <f>IFERROR(INDEX('Hareketler'!$F$2:$F$1001,MATCH(1,'Hareketler'!$G$2:$G$1001,0)),"")</f>
        <v/>
      </c>
    </row>
    <row r="11">
      <c r="A11" s="10">
        <f>IFERROR(INDEX('Hareketler'!$A$2:$A$1001,MATCH(2,'Hareketler'!$G$2:$G$1001,0)),"")</f>
        <v/>
      </c>
      <c r="B11" s="24">
        <f>IFERROR(INDEX('Hareketler'!$C$2:$C$1001,MATCH(2,'Hareketler'!$G$2:$G$1001,0)),"")</f>
        <v/>
      </c>
      <c r="C11" s="25" t="n"/>
      <c r="D11" s="9">
        <f>IFERROR(INDEX('Hareketler'!$D$2:$D$1001,MATCH(2,'Hareketler'!$G$2:$G$1001,0)),"")</f>
        <v/>
      </c>
      <c r="E11" s="9">
        <f>IFERROR(INDEX('Hareketler'!$E$2:$E$1001,MATCH(2,'Hareketler'!$G$2:$G$1001,0)),"")</f>
        <v/>
      </c>
      <c r="F11" s="9">
        <f>IFERROR(INDEX('Hareketler'!$F$2:$F$1001,MATCH(2,'Hareketler'!$G$2:$G$1001,0)),"")</f>
        <v/>
      </c>
    </row>
    <row r="12">
      <c r="A12" s="10">
        <f>IFERROR(INDEX('Hareketler'!$A$2:$A$1001,MATCH(3,'Hareketler'!$G$2:$G$1001,0)),"")</f>
        <v/>
      </c>
      <c r="B12" s="24">
        <f>IFERROR(INDEX('Hareketler'!$C$2:$C$1001,MATCH(3,'Hareketler'!$G$2:$G$1001,0)),"")</f>
        <v/>
      </c>
      <c r="C12" s="25" t="n"/>
      <c r="D12" s="9">
        <f>IFERROR(INDEX('Hareketler'!$D$2:$D$1001,MATCH(3,'Hareketler'!$G$2:$G$1001,0)),"")</f>
        <v/>
      </c>
      <c r="E12" s="9">
        <f>IFERROR(INDEX('Hareketler'!$E$2:$E$1001,MATCH(3,'Hareketler'!$G$2:$G$1001,0)),"")</f>
        <v/>
      </c>
      <c r="F12" s="9">
        <f>IFERROR(INDEX('Hareketler'!$F$2:$F$1001,MATCH(3,'Hareketler'!$G$2:$G$1001,0)),"")</f>
        <v/>
      </c>
    </row>
    <row r="13">
      <c r="A13" s="10">
        <f>IFERROR(INDEX('Hareketler'!$A$2:$A$1001,MATCH(4,'Hareketler'!$G$2:$G$1001,0)),"")</f>
        <v/>
      </c>
      <c r="B13" s="24">
        <f>IFERROR(INDEX('Hareketler'!$C$2:$C$1001,MATCH(4,'Hareketler'!$G$2:$G$1001,0)),"")</f>
        <v/>
      </c>
      <c r="C13" s="25" t="n"/>
      <c r="D13" s="9">
        <f>IFERROR(INDEX('Hareketler'!$D$2:$D$1001,MATCH(4,'Hareketler'!$G$2:$G$1001,0)),"")</f>
        <v/>
      </c>
      <c r="E13" s="9">
        <f>IFERROR(INDEX('Hareketler'!$E$2:$E$1001,MATCH(4,'Hareketler'!$G$2:$G$1001,0)),"")</f>
        <v/>
      </c>
      <c r="F13" s="9">
        <f>IFERROR(INDEX('Hareketler'!$F$2:$F$1001,MATCH(4,'Hareketler'!$G$2:$G$1001,0)),"")</f>
        <v/>
      </c>
    </row>
    <row r="14">
      <c r="A14" s="10">
        <f>IFERROR(INDEX('Hareketler'!$A$2:$A$1001,MATCH(5,'Hareketler'!$G$2:$G$1001,0)),"")</f>
        <v/>
      </c>
      <c r="B14" s="24">
        <f>IFERROR(INDEX('Hareketler'!$C$2:$C$1001,MATCH(5,'Hareketler'!$G$2:$G$1001,0)),"")</f>
        <v/>
      </c>
      <c r="C14" s="25" t="n"/>
      <c r="D14" s="9">
        <f>IFERROR(INDEX('Hareketler'!$D$2:$D$1001,MATCH(5,'Hareketler'!$G$2:$G$1001,0)),"")</f>
        <v/>
      </c>
      <c r="E14" s="9">
        <f>IFERROR(INDEX('Hareketler'!$E$2:$E$1001,MATCH(5,'Hareketler'!$G$2:$G$1001,0)),"")</f>
        <v/>
      </c>
      <c r="F14" s="9">
        <f>IFERROR(INDEX('Hareketler'!$F$2:$F$1001,MATCH(5,'Hareketler'!$G$2:$G$1001,0)),"")</f>
        <v/>
      </c>
    </row>
    <row r="15">
      <c r="A15" s="10">
        <f>IFERROR(INDEX('Hareketler'!$A$2:$A$1001,MATCH(6,'Hareketler'!$G$2:$G$1001,0)),"")</f>
        <v/>
      </c>
      <c r="B15" s="24">
        <f>IFERROR(INDEX('Hareketler'!$C$2:$C$1001,MATCH(6,'Hareketler'!$G$2:$G$1001,0)),"")</f>
        <v/>
      </c>
      <c r="C15" s="25" t="n"/>
      <c r="D15" s="9">
        <f>IFERROR(INDEX('Hareketler'!$D$2:$D$1001,MATCH(6,'Hareketler'!$G$2:$G$1001,0)),"")</f>
        <v/>
      </c>
      <c r="E15" s="9">
        <f>IFERROR(INDEX('Hareketler'!$E$2:$E$1001,MATCH(6,'Hareketler'!$G$2:$G$1001,0)),"")</f>
        <v/>
      </c>
      <c r="F15" s="9">
        <f>IFERROR(INDEX('Hareketler'!$F$2:$F$1001,MATCH(6,'Hareketler'!$G$2:$G$1001,0)),"")</f>
        <v/>
      </c>
    </row>
    <row r="16">
      <c r="A16" s="10">
        <f>IFERROR(INDEX('Hareketler'!$A$2:$A$1001,MATCH(7,'Hareketler'!$G$2:$G$1001,0)),"")</f>
        <v/>
      </c>
      <c r="B16" s="24">
        <f>IFERROR(INDEX('Hareketler'!$C$2:$C$1001,MATCH(7,'Hareketler'!$G$2:$G$1001,0)),"")</f>
        <v/>
      </c>
      <c r="C16" s="25" t="n"/>
      <c r="D16" s="9">
        <f>IFERROR(INDEX('Hareketler'!$D$2:$D$1001,MATCH(7,'Hareketler'!$G$2:$G$1001,0)),"")</f>
        <v/>
      </c>
      <c r="E16" s="9">
        <f>IFERROR(INDEX('Hareketler'!$E$2:$E$1001,MATCH(7,'Hareketler'!$G$2:$G$1001,0)),"")</f>
        <v/>
      </c>
      <c r="F16" s="9">
        <f>IFERROR(INDEX('Hareketler'!$F$2:$F$1001,MATCH(7,'Hareketler'!$G$2:$G$1001,0)),"")</f>
        <v/>
      </c>
    </row>
    <row r="17">
      <c r="A17" s="10">
        <f>IFERROR(INDEX('Hareketler'!$A$2:$A$1001,MATCH(8,'Hareketler'!$G$2:$G$1001,0)),"")</f>
        <v/>
      </c>
      <c r="B17" s="24">
        <f>IFERROR(INDEX('Hareketler'!$C$2:$C$1001,MATCH(8,'Hareketler'!$G$2:$G$1001,0)),"")</f>
        <v/>
      </c>
      <c r="C17" s="25" t="n"/>
      <c r="D17" s="9">
        <f>IFERROR(INDEX('Hareketler'!$D$2:$D$1001,MATCH(8,'Hareketler'!$G$2:$G$1001,0)),"")</f>
        <v/>
      </c>
      <c r="E17" s="9">
        <f>IFERROR(INDEX('Hareketler'!$E$2:$E$1001,MATCH(8,'Hareketler'!$G$2:$G$1001,0)),"")</f>
        <v/>
      </c>
      <c r="F17" s="9">
        <f>IFERROR(INDEX('Hareketler'!$F$2:$F$1001,MATCH(8,'Hareketler'!$G$2:$G$1001,0)),"")</f>
        <v/>
      </c>
    </row>
    <row r="18">
      <c r="A18" s="10">
        <f>IFERROR(INDEX('Hareketler'!$A$2:$A$1001,MATCH(9,'Hareketler'!$G$2:$G$1001,0)),"")</f>
        <v/>
      </c>
      <c r="B18" s="24">
        <f>IFERROR(INDEX('Hareketler'!$C$2:$C$1001,MATCH(9,'Hareketler'!$G$2:$G$1001,0)),"")</f>
        <v/>
      </c>
      <c r="C18" s="25" t="n"/>
      <c r="D18" s="9">
        <f>IFERROR(INDEX('Hareketler'!$D$2:$D$1001,MATCH(9,'Hareketler'!$G$2:$G$1001,0)),"")</f>
        <v/>
      </c>
      <c r="E18" s="9">
        <f>IFERROR(INDEX('Hareketler'!$E$2:$E$1001,MATCH(9,'Hareketler'!$G$2:$G$1001,0)),"")</f>
        <v/>
      </c>
      <c r="F18" s="9">
        <f>IFERROR(INDEX('Hareketler'!$F$2:$F$1001,MATCH(9,'Hareketler'!$G$2:$G$1001,0)),"")</f>
        <v/>
      </c>
    </row>
    <row r="19">
      <c r="A19" s="10">
        <f>IFERROR(INDEX('Hareketler'!$A$2:$A$1001,MATCH(10,'Hareketler'!$G$2:$G$1001,0)),"")</f>
        <v/>
      </c>
      <c r="B19" s="24">
        <f>IFERROR(INDEX('Hareketler'!$C$2:$C$1001,MATCH(10,'Hareketler'!$G$2:$G$1001,0)),"")</f>
        <v/>
      </c>
      <c r="C19" s="25" t="n"/>
      <c r="D19" s="9">
        <f>IFERROR(INDEX('Hareketler'!$D$2:$D$1001,MATCH(10,'Hareketler'!$G$2:$G$1001,0)),"")</f>
        <v/>
      </c>
      <c r="E19" s="9">
        <f>IFERROR(INDEX('Hareketler'!$E$2:$E$1001,MATCH(10,'Hareketler'!$G$2:$G$1001,0)),"")</f>
        <v/>
      </c>
      <c r="F19" s="9">
        <f>IFERROR(INDEX('Hareketler'!$F$2:$F$1001,MATCH(10,'Hareketler'!$G$2:$G$1001,0)),"")</f>
        <v/>
      </c>
    </row>
    <row r="20">
      <c r="A20" s="10">
        <f>IFERROR(INDEX('Hareketler'!$A$2:$A$1001,MATCH(11,'Hareketler'!$G$2:$G$1001,0)),"")</f>
        <v/>
      </c>
      <c r="B20" s="24">
        <f>IFERROR(INDEX('Hareketler'!$C$2:$C$1001,MATCH(11,'Hareketler'!$G$2:$G$1001,0)),"")</f>
        <v/>
      </c>
      <c r="C20" s="25" t="n"/>
      <c r="D20" s="9">
        <f>IFERROR(INDEX('Hareketler'!$D$2:$D$1001,MATCH(11,'Hareketler'!$G$2:$G$1001,0)),"")</f>
        <v/>
      </c>
      <c r="E20" s="9">
        <f>IFERROR(INDEX('Hareketler'!$E$2:$E$1001,MATCH(11,'Hareketler'!$G$2:$G$1001,0)),"")</f>
        <v/>
      </c>
      <c r="F20" s="9">
        <f>IFERROR(INDEX('Hareketler'!$F$2:$F$1001,MATCH(11,'Hareketler'!$G$2:$G$1001,0)),"")</f>
        <v/>
      </c>
    </row>
    <row r="21">
      <c r="A21" s="10">
        <f>IFERROR(INDEX('Hareketler'!$A$2:$A$1001,MATCH(12,'Hareketler'!$G$2:$G$1001,0)),"")</f>
        <v/>
      </c>
      <c r="B21" s="24">
        <f>IFERROR(INDEX('Hareketler'!$C$2:$C$1001,MATCH(12,'Hareketler'!$G$2:$G$1001,0)),"")</f>
        <v/>
      </c>
      <c r="C21" s="25" t="n"/>
      <c r="D21" s="9">
        <f>IFERROR(INDEX('Hareketler'!$D$2:$D$1001,MATCH(12,'Hareketler'!$G$2:$G$1001,0)),"")</f>
        <v/>
      </c>
      <c r="E21" s="9">
        <f>IFERROR(INDEX('Hareketler'!$E$2:$E$1001,MATCH(12,'Hareketler'!$G$2:$G$1001,0)),"")</f>
        <v/>
      </c>
      <c r="F21" s="9">
        <f>IFERROR(INDEX('Hareketler'!$F$2:$F$1001,MATCH(12,'Hareketler'!$G$2:$G$1001,0)),"")</f>
        <v/>
      </c>
    </row>
    <row r="22">
      <c r="A22" s="10">
        <f>IFERROR(INDEX('Hareketler'!$A$2:$A$1001,MATCH(13,'Hareketler'!$G$2:$G$1001,0)),"")</f>
        <v/>
      </c>
      <c r="B22" s="24">
        <f>IFERROR(INDEX('Hareketler'!$C$2:$C$1001,MATCH(13,'Hareketler'!$G$2:$G$1001,0)),"")</f>
        <v/>
      </c>
      <c r="C22" s="25" t="n"/>
      <c r="D22" s="9">
        <f>IFERROR(INDEX('Hareketler'!$D$2:$D$1001,MATCH(13,'Hareketler'!$G$2:$G$1001,0)),"")</f>
        <v/>
      </c>
      <c r="E22" s="9">
        <f>IFERROR(INDEX('Hareketler'!$E$2:$E$1001,MATCH(13,'Hareketler'!$G$2:$G$1001,0)),"")</f>
        <v/>
      </c>
      <c r="F22" s="9">
        <f>IFERROR(INDEX('Hareketler'!$F$2:$F$1001,MATCH(13,'Hareketler'!$G$2:$G$1001,0)),"")</f>
        <v/>
      </c>
    </row>
    <row r="23">
      <c r="A23" s="10">
        <f>IFERROR(INDEX('Hareketler'!$A$2:$A$1001,MATCH(14,'Hareketler'!$G$2:$G$1001,0)),"")</f>
        <v/>
      </c>
      <c r="B23" s="24">
        <f>IFERROR(INDEX('Hareketler'!$C$2:$C$1001,MATCH(14,'Hareketler'!$G$2:$G$1001,0)),"")</f>
        <v/>
      </c>
      <c r="C23" s="25" t="n"/>
      <c r="D23" s="9">
        <f>IFERROR(INDEX('Hareketler'!$D$2:$D$1001,MATCH(14,'Hareketler'!$G$2:$G$1001,0)),"")</f>
        <v/>
      </c>
      <c r="E23" s="9">
        <f>IFERROR(INDEX('Hareketler'!$E$2:$E$1001,MATCH(14,'Hareketler'!$G$2:$G$1001,0)),"")</f>
        <v/>
      </c>
      <c r="F23" s="9">
        <f>IFERROR(INDEX('Hareketler'!$F$2:$F$1001,MATCH(14,'Hareketler'!$G$2:$G$1001,0)),"")</f>
        <v/>
      </c>
    </row>
    <row r="24">
      <c r="A24" s="10">
        <f>IFERROR(INDEX('Hareketler'!$A$2:$A$1001,MATCH(15,'Hareketler'!$G$2:$G$1001,0)),"")</f>
        <v/>
      </c>
      <c r="B24" s="24">
        <f>IFERROR(INDEX('Hareketler'!$C$2:$C$1001,MATCH(15,'Hareketler'!$G$2:$G$1001,0)),"")</f>
        <v/>
      </c>
      <c r="C24" s="25" t="n"/>
      <c r="D24" s="9">
        <f>IFERROR(INDEX('Hareketler'!$D$2:$D$1001,MATCH(15,'Hareketler'!$G$2:$G$1001,0)),"")</f>
        <v/>
      </c>
      <c r="E24" s="9">
        <f>IFERROR(INDEX('Hareketler'!$E$2:$E$1001,MATCH(15,'Hareketler'!$G$2:$G$1001,0)),"")</f>
        <v/>
      </c>
      <c r="F24" s="9">
        <f>IFERROR(INDEX('Hareketler'!$F$2:$F$1001,MATCH(15,'Hareketler'!$G$2:$G$1001,0)),"")</f>
        <v/>
      </c>
    </row>
    <row r="25">
      <c r="A25" s="10">
        <f>IFERROR(INDEX('Hareketler'!$A$2:$A$1001,MATCH(16,'Hareketler'!$G$2:$G$1001,0)),"")</f>
        <v/>
      </c>
      <c r="B25" s="24">
        <f>IFERROR(INDEX('Hareketler'!$C$2:$C$1001,MATCH(16,'Hareketler'!$G$2:$G$1001,0)),"")</f>
        <v/>
      </c>
      <c r="C25" s="25" t="n"/>
      <c r="D25" s="9">
        <f>IFERROR(INDEX('Hareketler'!$D$2:$D$1001,MATCH(16,'Hareketler'!$G$2:$G$1001,0)),"")</f>
        <v/>
      </c>
      <c r="E25" s="9">
        <f>IFERROR(INDEX('Hareketler'!$E$2:$E$1001,MATCH(16,'Hareketler'!$G$2:$G$1001,0)),"")</f>
        <v/>
      </c>
      <c r="F25" s="9">
        <f>IFERROR(INDEX('Hareketler'!$F$2:$F$1001,MATCH(16,'Hareketler'!$G$2:$G$1001,0)),"")</f>
        <v/>
      </c>
    </row>
    <row r="26">
      <c r="A26" s="10">
        <f>IFERROR(INDEX('Hareketler'!$A$2:$A$1001,MATCH(17,'Hareketler'!$G$2:$G$1001,0)),"")</f>
        <v/>
      </c>
      <c r="B26" s="24">
        <f>IFERROR(INDEX('Hareketler'!$C$2:$C$1001,MATCH(17,'Hareketler'!$G$2:$G$1001,0)),"")</f>
        <v/>
      </c>
      <c r="C26" s="25" t="n"/>
      <c r="D26" s="9">
        <f>IFERROR(INDEX('Hareketler'!$D$2:$D$1001,MATCH(17,'Hareketler'!$G$2:$G$1001,0)),"")</f>
        <v/>
      </c>
      <c r="E26" s="9">
        <f>IFERROR(INDEX('Hareketler'!$E$2:$E$1001,MATCH(17,'Hareketler'!$G$2:$G$1001,0)),"")</f>
        <v/>
      </c>
      <c r="F26" s="9">
        <f>IFERROR(INDEX('Hareketler'!$F$2:$F$1001,MATCH(17,'Hareketler'!$G$2:$G$1001,0)),"")</f>
        <v/>
      </c>
    </row>
    <row r="27">
      <c r="A27" s="10">
        <f>IFERROR(INDEX('Hareketler'!$A$2:$A$1001,MATCH(18,'Hareketler'!$G$2:$G$1001,0)),"")</f>
        <v/>
      </c>
      <c r="B27" s="24">
        <f>IFERROR(INDEX('Hareketler'!$C$2:$C$1001,MATCH(18,'Hareketler'!$G$2:$G$1001,0)),"")</f>
        <v/>
      </c>
      <c r="C27" s="25" t="n"/>
      <c r="D27" s="9">
        <f>IFERROR(INDEX('Hareketler'!$D$2:$D$1001,MATCH(18,'Hareketler'!$G$2:$G$1001,0)),"")</f>
        <v/>
      </c>
      <c r="E27" s="9">
        <f>IFERROR(INDEX('Hareketler'!$E$2:$E$1001,MATCH(18,'Hareketler'!$G$2:$G$1001,0)),"")</f>
        <v/>
      </c>
      <c r="F27" s="9">
        <f>IFERROR(INDEX('Hareketler'!$F$2:$F$1001,MATCH(18,'Hareketler'!$G$2:$G$1001,0)),"")</f>
        <v/>
      </c>
    </row>
    <row r="28">
      <c r="A28" s="10">
        <f>IFERROR(INDEX('Hareketler'!$A$2:$A$1001,MATCH(19,'Hareketler'!$G$2:$G$1001,0)),"")</f>
        <v/>
      </c>
      <c r="B28" s="24">
        <f>IFERROR(INDEX('Hareketler'!$C$2:$C$1001,MATCH(19,'Hareketler'!$G$2:$G$1001,0)),"")</f>
        <v/>
      </c>
      <c r="C28" s="25" t="n"/>
      <c r="D28" s="9">
        <f>IFERROR(INDEX('Hareketler'!$D$2:$D$1001,MATCH(19,'Hareketler'!$G$2:$G$1001,0)),"")</f>
        <v/>
      </c>
      <c r="E28" s="9">
        <f>IFERROR(INDEX('Hareketler'!$E$2:$E$1001,MATCH(19,'Hareketler'!$G$2:$G$1001,0)),"")</f>
        <v/>
      </c>
      <c r="F28" s="9">
        <f>IFERROR(INDEX('Hareketler'!$F$2:$F$1001,MATCH(19,'Hareketler'!$G$2:$G$1001,0)),"")</f>
        <v/>
      </c>
    </row>
    <row r="29">
      <c r="A29" s="10">
        <f>IFERROR(INDEX('Hareketler'!$A$2:$A$1001,MATCH(20,'Hareketler'!$G$2:$G$1001,0)),"")</f>
        <v/>
      </c>
      <c r="B29" s="24">
        <f>IFERROR(INDEX('Hareketler'!$C$2:$C$1001,MATCH(20,'Hareketler'!$G$2:$G$1001,0)),"")</f>
        <v/>
      </c>
      <c r="C29" s="25" t="n"/>
      <c r="D29" s="9">
        <f>IFERROR(INDEX('Hareketler'!$D$2:$D$1001,MATCH(20,'Hareketler'!$G$2:$G$1001,0)),"")</f>
        <v/>
      </c>
      <c r="E29" s="9">
        <f>IFERROR(INDEX('Hareketler'!$E$2:$E$1001,MATCH(20,'Hareketler'!$G$2:$G$1001,0)),"")</f>
        <v/>
      </c>
      <c r="F29" s="9">
        <f>IFERROR(INDEX('Hareketler'!$F$2:$F$1001,MATCH(20,'Hareketler'!$G$2:$G$1001,0)),"")</f>
        <v/>
      </c>
    </row>
    <row r="30">
      <c r="A30" s="10">
        <f>IFERROR(INDEX('Hareketler'!$A$2:$A$1001,MATCH(21,'Hareketler'!$G$2:$G$1001,0)),"")</f>
        <v/>
      </c>
      <c r="B30" s="24">
        <f>IFERROR(INDEX('Hareketler'!$C$2:$C$1001,MATCH(21,'Hareketler'!$G$2:$G$1001,0)),"")</f>
        <v/>
      </c>
      <c r="C30" s="25" t="n"/>
      <c r="D30" s="9">
        <f>IFERROR(INDEX('Hareketler'!$D$2:$D$1001,MATCH(21,'Hareketler'!$G$2:$G$1001,0)),"")</f>
        <v/>
      </c>
      <c r="E30" s="9">
        <f>IFERROR(INDEX('Hareketler'!$E$2:$E$1001,MATCH(21,'Hareketler'!$G$2:$G$1001,0)),"")</f>
        <v/>
      </c>
      <c r="F30" s="9">
        <f>IFERROR(INDEX('Hareketler'!$F$2:$F$1001,MATCH(21,'Hareketler'!$G$2:$G$1001,0)),"")</f>
        <v/>
      </c>
    </row>
    <row r="31">
      <c r="A31" s="10">
        <f>IFERROR(INDEX('Hareketler'!$A$2:$A$1001,MATCH(22,'Hareketler'!$G$2:$G$1001,0)),"")</f>
        <v/>
      </c>
      <c r="B31" s="24">
        <f>IFERROR(INDEX('Hareketler'!$C$2:$C$1001,MATCH(22,'Hareketler'!$G$2:$G$1001,0)),"")</f>
        <v/>
      </c>
      <c r="C31" s="25" t="n"/>
      <c r="D31" s="9">
        <f>IFERROR(INDEX('Hareketler'!$D$2:$D$1001,MATCH(22,'Hareketler'!$G$2:$G$1001,0)),"")</f>
        <v/>
      </c>
      <c r="E31" s="9">
        <f>IFERROR(INDEX('Hareketler'!$E$2:$E$1001,MATCH(22,'Hareketler'!$G$2:$G$1001,0)),"")</f>
        <v/>
      </c>
      <c r="F31" s="9">
        <f>IFERROR(INDEX('Hareketler'!$F$2:$F$1001,MATCH(22,'Hareketler'!$G$2:$G$1001,0)),"")</f>
        <v/>
      </c>
    </row>
    <row r="32">
      <c r="A32" s="10">
        <f>IFERROR(INDEX('Hareketler'!$A$2:$A$1001,MATCH(23,'Hareketler'!$G$2:$G$1001,0)),"")</f>
        <v/>
      </c>
      <c r="B32" s="24">
        <f>IFERROR(INDEX('Hareketler'!$C$2:$C$1001,MATCH(23,'Hareketler'!$G$2:$G$1001,0)),"")</f>
        <v/>
      </c>
      <c r="C32" s="25" t="n"/>
      <c r="D32" s="9">
        <f>IFERROR(INDEX('Hareketler'!$D$2:$D$1001,MATCH(23,'Hareketler'!$G$2:$G$1001,0)),"")</f>
        <v/>
      </c>
      <c r="E32" s="9">
        <f>IFERROR(INDEX('Hareketler'!$E$2:$E$1001,MATCH(23,'Hareketler'!$G$2:$G$1001,0)),"")</f>
        <v/>
      </c>
      <c r="F32" s="9">
        <f>IFERROR(INDEX('Hareketler'!$F$2:$F$1001,MATCH(23,'Hareketler'!$G$2:$G$1001,0)),"")</f>
        <v/>
      </c>
    </row>
    <row r="33">
      <c r="A33" s="10">
        <f>IFERROR(INDEX('Hareketler'!$A$2:$A$1001,MATCH(24,'Hareketler'!$G$2:$G$1001,0)),"")</f>
        <v/>
      </c>
      <c r="B33" s="24">
        <f>IFERROR(INDEX('Hareketler'!$C$2:$C$1001,MATCH(24,'Hareketler'!$G$2:$G$1001,0)),"")</f>
        <v/>
      </c>
      <c r="C33" s="25" t="n"/>
      <c r="D33" s="9">
        <f>IFERROR(INDEX('Hareketler'!$D$2:$D$1001,MATCH(24,'Hareketler'!$G$2:$G$1001,0)),"")</f>
        <v/>
      </c>
      <c r="E33" s="9">
        <f>IFERROR(INDEX('Hareketler'!$E$2:$E$1001,MATCH(24,'Hareketler'!$G$2:$G$1001,0)),"")</f>
        <v/>
      </c>
      <c r="F33" s="9">
        <f>IFERROR(INDEX('Hareketler'!$F$2:$F$1001,MATCH(24,'Hareketler'!$G$2:$G$1001,0)),"")</f>
        <v/>
      </c>
    </row>
    <row r="34">
      <c r="A34" s="10">
        <f>IFERROR(INDEX('Hareketler'!$A$2:$A$1001,MATCH(25,'Hareketler'!$G$2:$G$1001,0)),"")</f>
        <v/>
      </c>
      <c r="B34" s="24">
        <f>IFERROR(INDEX('Hareketler'!$C$2:$C$1001,MATCH(25,'Hareketler'!$G$2:$G$1001,0)),"")</f>
        <v/>
      </c>
      <c r="C34" s="25" t="n"/>
      <c r="D34" s="9">
        <f>IFERROR(INDEX('Hareketler'!$D$2:$D$1001,MATCH(25,'Hareketler'!$G$2:$G$1001,0)),"")</f>
        <v/>
      </c>
      <c r="E34" s="9">
        <f>IFERROR(INDEX('Hareketler'!$E$2:$E$1001,MATCH(25,'Hareketler'!$G$2:$G$1001,0)),"")</f>
        <v/>
      </c>
      <c r="F34" s="9">
        <f>IFERROR(INDEX('Hareketler'!$F$2:$F$1001,MATCH(25,'Hareketler'!$G$2:$G$1001,0)),"")</f>
        <v/>
      </c>
    </row>
    <row r="35">
      <c r="A35" s="10">
        <f>IFERROR(INDEX('Hareketler'!$A$2:$A$1001,MATCH(26,'Hareketler'!$G$2:$G$1001,0)),"")</f>
        <v/>
      </c>
      <c r="B35" s="24">
        <f>IFERROR(INDEX('Hareketler'!$C$2:$C$1001,MATCH(26,'Hareketler'!$G$2:$G$1001,0)),"")</f>
        <v/>
      </c>
      <c r="C35" s="25" t="n"/>
      <c r="D35" s="9">
        <f>IFERROR(INDEX('Hareketler'!$D$2:$D$1001,MATCH(26,'Hareketler'!$G$2:$G$1001,0)),"")</f>
        <v/>
      </c>
      <c r="E35" s="9">
        <f>IFERROR(INDEX('Hareketler'!$E$2:$E$1001,MATCH(26,'Hareketler'!$G$2:$G$1001,0)),"")</f>
        <v/>
      </c>
      <c r="F35" s="9">
        <f>IFERROR(INDEX('Hareketler'!$F$2:$F$1001,MATCH(26,'Hareketler'!$G$2:$G$1001,0)),"")</f>
        <v/>
      </c>
    </row>
    <row r="36">
      <c r="A36" s="10">
        <f>IFERROR(INDEX('Hareketler'!$A$2:$A$1001,MATCH(27,'Hareketler'!$G$2:$G$1001,0)),"")</f>
        <v/>
      </c>
      <c r="B36" s="24">
        <f>IFERROR(INDEX('Hareketler'!$C$2:$C$1001,MATCH(27,'Hareketler'!$G$2:$G$1001,0)),"")</f>
        <v/>
      </c>
      <c r="C36" s="25" t="n"/>
      <c r="D36" s="9">
        <f>IFERROR(INDEX('Hareketler'!$D$2:$D$1001,MATCH(27,'Hareketler'!$G$2:$G$1001,0)),"")</f>
        <v/>
      </c>
      <c r="E36" s="9">
        <f>IFERROR(INDEX('Hareketler'!$E$2:$E$1001,MATCH(27,'Hareketler'!$G$2:$G$1001,0)),"")</f>
        <v/>
      </c>
      <c r="F36" s="9">
        <f>IFERROR(INDEX('Hareketler'!$F$2:$F$1001,MATCH(27,'Hareketler'!$G$2:$G$1001,0)),"")</f>
        <v/>
      </c>
    </row>
    <row r="37">
      <c r="A37" s="10">
        <f>IFERROR(INDEX('Hareketler'!$A$2:$A$1001,MATCH(28,'Hareketler'!$G$2:$G$1001,0)),"")</f>
        <v/>
      </c>
      <c r="B37" s="24">
        <f>IFERROR(INDEX('Hareketler'!$C$2:$C$1001,MATCH(28,'Hareketler'!$G$2:$G$1001,0)),"")</f>
        <v/>
      </c>
      <c r="C37" s="25" t="n"/>
      <c r="D37" s="9">
        <f>IFERROR(INDEX('Hareketler'!$D$2:$D$1001,MATCH(28,'Hareketler'!$G$2:$G$1001,0)),"")</f>
        <v/>
      </c>
      <c r="E37" s="9">
        <f>IFERROR(INDEX('Hareketler'!$E$2:$E$1001,MATCH(28,'Hareketler'!$G$2:$G$1001,0)),"")</f>
        <v/>
      </c>
      <c r="F37" s="9">
        <f>IFERROR(INDEX('Hareketler'!$F$2:$F$1001,MATCH(28,'Hareketler'!$G$2:$G$1001,0)),"")</f>
        <v/>
      </c>
    </row>
    <row r="38">
      <c r="A38" s="10">
        <f>IFERROR(INDEX('Hareketler'!$A$2:$A$1001,MATCH(29,'Hareketler'!$G$2:$G$1001,0)),"")</f>
        <v/>
      </c>
      <c r="B38" s="24">
        <f>IFERROR(INDEX('Hareketler'!$C$2:$C$1001,MATCH(29,'Hareketler'!$G$2:$G$1001,0)),"")</f>
        <v/>
      </c>
      <c r="C38" s="25" t="n"/>
      <c r="D38" s="9">
        <f>IFERROR(INDEX('Hareketler'!$D$2:$D$1001,MATCH(29,'Hareketler'!$G$2:$G$1001,0)),"")</f>
        <v/>
      </c>
      <c r="E38" s="9">
        <f>IFERROR(INDEX('Hareketler'!$E$2:$E$1001,MATCH(29,'Hareketler'!$G$2:$G$1001,0)),"")</f>
        <v/>
      </c>
      <c r="F38" s="9">
        <f>IFERROR(INDEX('Hareketler'!$F$2:$F$1001,MATCH(29,'Hareketler'!$G$2:$G$1001,0)),"")</f>
        <v/>
      </c>
    </row>
    <row r="39">
      <c r="A39" s="10">
        <f>IFERROR(INDEX('Hareketler'!$A$2:$A$1001,MATCH(30,'Hareketler'!$G$2:$G$1001,0)),"")</f>
        <v/>
      </c>
      <c r="B39" s="24">
        <f>IFERROR(INDEX('Hareketler'!$C$2:$C$1001,MATCH(30,'Hareketler'!$G$2:$G$1001,0)),"")</f>
        <v/>
      </c>
      <c r="C39" s="25" t="n"/>
      <c r="D39" s="9">
        <f>IFERROR(INDEX('Hareketler'!$D$2:$D$1001,MATCH(30,'Hareketler'!$G$2:$G$1001,0)),"")</f>
        <v/>
      </c>
      <c r="E39" s="9">
        <f>IFERROR(INDEX('Hareketler'!$E$2:$E$1001,MATCH(30,'Hareketler'!$G$2:$G$1001,0)),"")</f>
        <v/>
      </c>
      <c r="F39" s="9">
        <f>IFERROR(INDEX('Hareketler'!$F$2:$F$1001,MATCH(30,'Hareketler'!$G$2:$G$1001,0)),"")</f>
        <v/>
      </c>
    </row>
    <row r="40">
      <c r="A40" s="10">
        <f>IFERROR(INDEX('Hareketler'!$A$2:$A$1001,MATCH(31,'Hareketler'!$G$2:$G$1001,0)),"")</f>
        <v/>
      </c>
      <c r="B40" s="24">
        <f>IFERROR(INDEX('Hareketler'!$C$2:$C$1001,MATCH(31,'Hareketler'!$G$2:$G$1001,0)),"")</f>
        <v/>
      </c>
      <c r="C40" s="25" t="n"/>
      <c r="D40" s="9">
        <f>IFERROR(INDEX('Hareketler'!$D$2:$D$1001,MATCH(31,'Hareketler'!$G$2:$G$1001,0)),"")</f>
        <v/>
      </c>
      <c r="E40" s="9">
        <f>IFERROR(INDEX('Hareketler'!$E$2:$E$1001,MATCH(31,'Hareketler'!$G$2:$G$1001,0)),"")</f>
        <v/>
      </c>
      <c r="F40" s="9">
        <f>IFERROR(INDEX('Hareketler'!$F$2:$F$1001,MATCH(31,'Hareketler'!$G$2:$G$1001,0)),"")</f>
        <v/>
      </c>
    </row>
    <row r="41">
      <c r="A41" s="10">
        <f>IFERROR(INDEX('Hareketler'!$A$2:$A$1001,MATCH(32,'Hareketler'!$G$2:$G$1001,0)),"")</f>
        <v/>
      </c>
      <c r="B41" s="24">
        <f>IFERROR(INDEX('Hareketler'!$C$2:$C$1001,MATCH(32,'Hareketler'!$G$2:$G$1001,0)),"")</f>
        <v/>
      </c>
      <c r="C41" s="25" t="n"/>
      <c r="D41" s="9">
        <f>IFERROR(INDEX('Hareketler'!$D$2:$D$1001,MATCH(32,'Hareketler'!$G$2:$G$1001,0)),"")</f>
        <v/>
      </c>
      <c r="E41" s="9">
        <f>IFERROR(INDEX('Hareketler'!$E$2:$E$1001,MATCH(32,'Hareketler'!$G$2:$G$1001,0)),"")</f>
        <v/>
      </c>
      <c r="F41" s="9">
        <f>IFERROR(INDEX('Hareketler'!$F$2:$F$1001,MATCH(32,'Hareketler'!$G$2:$G$1001,0)),"")</f>
        <v/>
      </c>
    </row>
    <row r="42">
      <c r="A42" s="10">
        <f>IFERROR(INDEX('Hareketler'!$A$2:$A$1001,MATCH(33,'Hareketler'!$G$2:$G$1001,0)),"")</f>
        <v/>
      </c>
      <c r="B42" s="24">
        <f>IFERROR(INDEX('Hareketler'!$C$2:$C$1001,MATCH(33,'Hareketler'!$G$2:$G$1001,0)),"")</f>
        <v/>
      </c>
      <c r="C42" s="25" t="n"/>
      <c r="D42" s="9">
        <f>IFERROR(INDEX('Hareketler'!$D$2:$D$1001,MATCH(33,'Hareketler'!$G$2:$G$1001,0)),"")</f>
        <v/>
      </c>
      <c r="E42" s="9">
        <f>IFERROR(INDEX('Hareketler'!$E$2:$E$1001,MATCH(33,'Hareketler'!$G$2:$G$1001,0)),"")</f>
        <v/>
      </c>
      <c r="F42" s="9">
        <f>IFERROR(INDEX('Hareketler'!$F$2:$F$1001,MATCH(33,'Hareketler'!$G$2:$G$1001,0)),"")</f>
        <v/>
      </c>
    </row>
    <row r="43">
      <c r="A43" s="10">
        <f>IFERROR(INDEX('Hareketler'!$A$2:$A$1001,MATCH(34,'Hareketler'!$G$2:$G$1001,0)),"")</f>
        <v/>
      </c>
      <c r="B43" s="24">
        <f>IFERROR(INDEX('Hareketler'!$C$2:$C$1001,MATCH(34,'Hareketler'!$G$2:$G$1001,0)),"")</f>
        <v/>
      </c>
      <c r="C43" s="25" t="n"/>
      <c r="D43" s="9">
        <f>IFERROR(INDEX('Hareketler'!$D$2:$D$1001,MATCH(34,'Hareketler'!$G$2:$G$1001,0)),"")</f>
        <v/>
      </c>
      <c r="E43" s="9">
        <f>IFERROR(INDEX('Hareketler'!$E$2:$E$1001,MATCH(34,'Hareketler'!$G$2:$G$1001,0)),"")</f>
        <v/>
      </c>
      <c r="F43" s="9">
        <f>IFERROR(INDEX('Hareketler'!$F$2:$F$1001,MATCH(34,'Hareketler'!$G$2:$G$1001,0)),"")</f>
        <v/>
      </c>
    </row>
    <row r="44">
      <c r="A44" s="10">
        <f>IFERROR(INDEX('Hareketler'!$A$2:$A$1001,MATCH(35,'Hareketler'!$G$2:$G$1001,0)),"")</f>
        <v/>
      </c>
      <c r="B44" s="24">
        <f>IFERROR(INDEX('Hareketler'!$C$2:$C$1001,MATCH(35,'Hareketler'!$G$2:$G$1001,0)),"")</f>
        <v/>
      </c>
      <c r="C44" s="25" t="n"/>
      <c r="D44" s="9">
        <f>IFERROR(INDEX('Hareketler'!$D$2:$D$1001,MATCH(35,'Hareketler'!$G$2:$G$1001,0)),"")</f>
        <v/>
      </c>
      <c r="E44" s="9">
        <f>IFERROR(INDEX('Hareketler'!$E$2:$E$1001,MATCH(35,'Hareketler'!$G$2:$G$1001,0)),"")</f>
        <v/>
      </c>
      <c r="F44" s="9">
        <f>IFERROR(INDEX('Hareketler'!$F$2:$F$1001,MATCH(35,'Hareketler'!$G$2:$G$1001,0)),"")</f>
        <v/>
      </c>
    </row>
    <row r="45">
      <c r="A45" s="10">
        <f>IFERROR(INDEX('Hareketler'!$A$2:$A$1001,MATCH(36,'Hareketler'!$G$2:$G$1001,0)),"")</f>
        <v/>
      </c>
      <c r="B45" s="24">
        <f>IFERROR(INDEX('Hareketler'!$C$2:$C$1001,MATCH(36,'Hareketler'!$G$2:$G$1001,0)),"")</f>
        <v/>
      </c>
      <c r="C45" s="25" t="n"/>
      <c r="D45" s="9">
        <f>IFERROR(INDEX('Hareketler'!$D$2:$D$1001,MATCH(36,'Hareketler'!$G$2:$G$1001,0)),"")</f>
        <v/>
      </c>
      <c r="E45" s="9">
        <f>IFERROR(INDEX('Hareketler'!$E$2:$E$1001,MATCH(36,'Hareketler'!$G$2:$G$1001,0)),"")</f>
        <v/>
      </c>
      <c r="F45" s="9">
        <f>IFERROR(INDEX('Hareketler'!$F$2:$F$1001,MATCH(36,'Hareketler'!$G$2:$G$1001,0)),"")</f>
        <v/>
      </c>
    </row>
    <row r="46">
      <c r="A46" s="10">
        <f>IFERROR(INDEX('Hareketler'!$A$2:$A$1001,MATCH(37,'Hareketler'!$G$2:$G$1001,0)),"")</f>
        <v/>
      </c>
      <c r="B46" s="24">
        <f>IFERROR(INDEX('Hareketler'!$C$2:$C$1001,MATCH(37,'Hareketler'!$G$2:$G$1001,0)),"")</f>
        <v/>
      </c>
      <c r="C46" s="25" t="n"/>
      <c r="D46" s="9">
        <f>IFERROR(INDEX('Hareketler'!$D$2:$D$1001,MATCH(37,'Hareketler'!$G$2:$G$1001,0)),"")</f>
        <v/>
      </c>
      <c r="E46" s="9">
        <f>IFERROR(INDEX('Hareketler'!$E$2:$E$1001,MATCH(37,'Hareketler'!$G$2:$G$1001,0)),"")</f>
        <v/>
      </c>
      <c r="F46" s="9">
        <f>IFERROR(INDEX('Hareketler'!$F$2:$F$1001,MATCH(37,'Hareketler'!$G$2:$G$1001,0)),"")</f>
        <v/>
      </c>
    </row>
    <row r="47">
      <c r="A47" s="10">
        <f>IFERROR(INDEX('Hareketler'!$A$2:$A$1001,MATCH(38,'Hareketler'!$G$2:$G$1001,0)),"")</f>
        <v/>
      </c>
      <c r="B47" s="24">
        <f>IFERROR(INDEX('Hareketler'!$C$2:$C$1001,MATCH(38,'Hareketler'!$G$2:$G$1001,0)),"")</f>
        <v/>
      </c>
      <c r="C47" s="25" t="n"/>
      <c r="D47" s="9">
        <f>IFERROR(INDEX('Hareketler'!$D$2:$D$1001,MATCH(38,'Hareketler'!$G$2:$G$1001,0)),"")</f>
        <v/>
      </c>
      <c r="E47" s="9">
        <f>IFERROR(INDEX('Hareketler'!$E$2:$E$1001,MATCH(38,'Hareketler'!$G$2:$G$1001,0)),"")</f>
        <v/>
      </c>
      <c r="F47" s="9">
        <f>IFERROR(INDEX('Hareketler'!$F$2:$F$1001,MATCH(38,'Hareketler'!$G$2:$G$1001,0)),"")</f>
        <v/>
      </c>
    </row>
    <row r="48">
      <c r="A48" s="10">
        <f>IFERROR(INDEX('Hareketler'!$A$2:$A$1001,MATCH(39,'Hareketler'!$G$2:$G$1001,0)),"")</f>
        <v/>
      </c>
      <c r="B48" s="24">
        <f>IFERROR(INDEX('Hareketler'!$C$2:$C$1001,MATCH(39,'Hareketler'!$G$2:$G$1001,0)),"")</f>
        <v/>
      </c>
      <c r="C48" s="25" t="n"/>
      <c r="D48" s="9">
        <f>IFERROR(INDEX('Hareketler'!$D$2:$D$1001,MATCH(39,'Hareketler'!$G$2:$G$1001,0)),"")</f>
        <v/>
      </c>
      <c r="E48" s="9">
        <f>IFERROR(INDEX('Hareketler'!$E$2:$E$1001,MATCH(39,'Hareketler'!$G$2:$G$1001,0)),"")</f>
        <v/>
      </c>
      <c r="F48" s="9">
        <f>IFERROR(INDEX('Hareketler'!$F$2:$F$1001,MATCH(39,'Hareketler'!$G$2:$G$1001,0)),"")</f>
        <v/>
      </c>
    </row>
    <row r="49">
      <c r="A49" s="10">
        <f>IFERROR(INDEX('Hareketler'!$A$2:$A$1001,MATCH(40,'Hareketler'!$G$2:$G$1001,0)),"")</f>
        <v/>
      </c>
      <c r="B49" s="24">
        <f>IFERROR(INDEX('Hareketler'!$C$2:$C$1001,MATCH(40,'Hareketler'!$G$2:$G$1001,0)),"")</f>
        <v/>
      </c>
      <c r="C49" s="25" t="n"/>
      <c r="D49" s="9">
        <f>IFERROR(INDEX('Hareketler'!$D$2:$D$1001,MATCH(40,'Hareketler'!$G$2:$G$1001,0)),"")</f>
        <v/>
      </c>
      <c r="E49" s="9">
        <f>IFERROR(INDEX('Hareketler'!$E$2:$E$1001,MATCH(40,'Hareketler'!$G$2:$G$1001,0)),"")</f>
        <v/>
      </c>
      <c r="F49" s="9">
        <f>IFERROR(INDEX('Hareketler'!$F$2:$F$1001,MATCH(40,'Hareketler'!$G$2:$G$1001,0)),"")</f>
        <v/>
      </c>
    </row>
    <row r="50">
      <c r="A50" s="10">
        <f>IFERROR(INDEX('Hareketler'!$A$2:$A$1001,MATCH(41,'Hareketler'!$G$2:$G$1001,0)),"")</f>
        <v/>
      </c>
      <c r="B50" s="24">
        <f>IFERROR(INDEX('Hareketler'!$C$2:$C$1001,MATCH(41,'Hareketler'!$G$2:$G$1001,0)),"")</f>
        <v/>
      </c>
      <c r="C50" s="25" t="n"/>
      <c r="D50" s="9">
        <f>IFERROR(INDEX('Hareketler'!$D$2:$D$1001,MATCH(41,'Hareketler'!$G$2:$G$1001,0)),"")</f>
        <v/>
      </c>
      <c r="E50" s="9">
        <f>IFERROR(INDEX('Hareketler'!$E$2:$E$1001,MATCH(41,'Hareketler'!$G$2:$G$1001,0)),"")</f>
        <v/>
      </c>
      <c r="F50" s="9">
        <f>IFERROR(INDEX('Hareketler'!$F$2:$F$1001,MATCH(41,'Hareketler'!$G$2:$G$1001,0)),"")</f>
        <v/>
      </c>
    </row>
    <row r="51">
      <c r="A51" s="10">
        <f>IFERROR(INDEX('Hareketler'!$A$2:$A$1001,MATCH(42,'Hareketler'!$G$2:$G$1001,0)),"")</f>
        <v/>
      </c>
      <c r="B51" s="24">
        <f>IFERROR(INDEX('Hareketler'!$C$2:$C$1001,MATCH(42,'Hareketler'!$G$2:$G$1001,0)),"")</f>
        <v/>
      </c>
      <c r="C51" s="25" t="n"/>
      <c r="D51" s="9">
        <f>IFERROR(INDEX('Hareketler'!$D$2:$D$1001,MATCH(42,'Hareketler'!$G$2:$G$1001,0)),"")</f>
        <v/>
      </c>
      <c r="E51" s="9">
        <f>IFERROR(INDEX('Hareketler'!$E$2:$E$1001,MATCH(42,'Hareketler'!$G$2:$G$1001,0)),"")</f>
        <v/>
      </c>
      <c r="F51" s="9">
        <f>IFERROR(INDEX('Hareketler'!$F$2:$F$1001,MATCH(42,'Hareketler'!$G$2:$G$1001,0)),"")</f>
        <v/>
      </c>
    </row>
    <row r="52">
      <c r="A52" s="10">
        <f>IFERROR(INDEX('Hareketler'!$A$2:$A$1001,MATCH(43,'Hareketler'!$G$2:$G$1001,0)),"")</f>
        <v/>
      </c>
      <c r="B52" s="24">
        <f>IFERROR(INDEX('Hareketler'!$C$2:$C$1001,MATCH(43,'Hareketler'!$G$2:$G$1001,0)),"")</f>
        <v/>
      </c>
      <c r="C52" s="25" t="n"/>
      <c r="D52" s="9">
        <f>IFERROR(INDEX('Hareketler'!$D$2:$D$1001,MATCH(43,'Hareketler'!$G$2:$G$1001,0)),"")</f>
        <v/>
      </c>
      <c r="E52" s="9">
        <f>IFERROR(INDEX('Hareketler'!$E$2:$E$1001,MATCH(43,'Hareketler'!$G$2:$G$1001,0)),"")</f>
        <v/>
      </c>
      <c r="F52" s="9">
        <f>IFERROR(INDEX('Hareketler'!$F$2:$F$1001,MATCH(43,'Hareketler'!$G$2:$G$1001,0)),"")</f>
        <v/>
      </c>
    </row>
    <row r="53">
      <c r="A53" s="10">
        <f>IFERROR(INDEX('Hareketler'!$A$2:$A$1001,MATCH(44,'Hareketler'!$G$2:$G$1001,0)),"")</f>
        <v/>
      </c>
      <c r="B53" s="24">
        <f>IFERROR(INDEX('Hareketler'!$C$2:$C$1001,MATCH(44,'Hareketler'!$G$2:$G$1001,0)),"")</f>
        <v/>
      </c>
      <c r="C53" s="25" t="n"/>
      <c r="D53" s="9">
        <f>IFERROR(INDEX('Hareketler'!$D$2:$D$1001,MATCH(44,'Hareketler'!$G$2:$G$1001,0)),"")</f>
        <v/>
      </c>
      <c r="E53" s="9">
        <f>IFERROR(INDEX('Hareketler'!$E$2:$E$1001,MATCH(44,'Hareketler'!$G$2:$G$1001,0)),"")</f>
        <v/>
      </c>
      <c r="F53" s="9">
        <f>IFERROR(INDEX('Hareketler'!$F$2:$F$1001,MATCH(44,'Hareketler'!$G$2:$G$1001,0)),"")</f>
        <v/>
      </c>
    </row>
    <row r="54">
      <c r="A54" s="10">
        <f>IFERROR(INDEX('Hareketler'!$A$2:$A$1001,MATCH(45,'Hareketler'!$G$2:$G$1001,0)),"")</f>
        <v/>
      </c>
      <c r="B54" s="24">
        <f>IFERROR(INDEX('Hareketler'!$C$2:$C$1001,MATCH(45,'Hareketler'!$G$2:$G$1001,0)),"")</f>
        <v/>
      </c>
      <c r="C54" s="25" t="n"/>
      <c r="D54" s="9">
        <f>IFERROR(INDEX('Hareketler'!$D$2:$D$1001,MATCH(45,'Hareketler'!$G$2:$G$1001,0)),"")</f>
        <v/>
      </c>
      <c r="E54" s="9">
        <f>IFERROR(INDEX('Hareketler'!$E$2:$E$1001,MATCH(45,'Hareketler'!$G$2:$G$1001,0)),"")</f>
        <v/>
      </c>
      <c r="F54" s="9">
        <f>IFERROR(INDEX('Hareketler'!$F$2:$F$1001,MATCH(45,'Hareketler'!$G$2:$G$1001,0)),"")</f>
        <v/>
      </c>
    </row>
    <row r="55">
      <c r="A55" s="10">
        <f>IFERROR(INDEX('Hareketler'!$A$2:$A$1001,MATCH(46,'Hareketler'!$G$2:$G$1001,0)),"")</f>
        <v/>
      </c>
      <c r="B55" s="24">
        <f>IFERROR(INDEX('Hareketler'!$C$2:$C$1001,MATCH(46,'Hareketler'!$G$2:$G$1001,0)),"")</f>
        <v/>
      </c>
      <c r="C55" s="25" t="n"/>
      <c r="D55" s="9">
        <f>IFERROR(INDEX('Hareketler'!$D$2:$D$1001,MATCH(46,'Hareketler'!$G$2:$G$1001,0)),"")</f>
        <v/>
      </c>
      <c r="E55" s="9">
        <f>IFERROR(INDEX('Hareketler'!$E$2:$E$1001,MATCH(46,'Hareketler'!$G$2:$G$1001,0)),"")</f>
        <v/>
      </c>
      <c r="F55" s="9">
        <f>IFERROR(INDEX('Hareketler'!$F$2:$F$1001,MATCH(46,'Hareketler'!$G$2:$G$1001,0)),"")</f>
        <v/>
      </c>
    </row>
    <row r="56">
      <c r="A56" s="10">
        <f>IFERROR(INDEX('Hareketler'!$A$2:$A$1001,MATCH(47,'Hareketler'!$G$2:$G$1001,0)),"")</f>
        <v/>
      </c>
      <c r="B56" s="24">
        <f>IFERROR(INDEX('Hareketler'!$C$2:$C$1001,MATCH(47,'Hareketler'!$G$2:$G$1001,0)),"")</f>
        <v/>
      </c>
      <c r="C56" s="25" t="n"/>
      <c r="D56" s="9">
        <f>IFERROR(INDEX('Hareketler'!$D$2:$D$1001,MATCH(47,'Hareketler'!$G$2:$G$1001,0)),"")</f>
        <v/>
      </c>
      <c r="E56" s="9">
        <f>IFERROR(INDEX('Hareketler'!$E$2:$E$1001,MATCH(47,'Hareketler'!$G$2:$G$1001,0)),"")</f>
        <v/>
      </c>
      <c r="F56" s="9">
        <f>IFERROR(INDEX('Hareketler'!$F$2:$F$1001,MATCH(47,'Hareketler'!$G$2:$G$1001,0)),"")</f>
        <v/>
      </c>
    </row>
    <row r="57">
      <c r="A57" s="10">
        <f>IFERROR(INDEX('Hareketler'!$A$2:$A$1001,MATCH(48,'Hareketler'!$G$2:$G$1001,0)),"")</f>
        <v/>
      </c>
      <c r="B57" s="24">
        <f>IFERROR(INDEX('Hareketler'!$C$2:$C$1001,MATCH(48,'Hareketler'!$G$2:$G$1001,0)),"")</f>
        <v/>
      </c>
      <c r="C57" s="25" t="n"/>
      <c r="D57" s="9">
        <f>IFERROR(INDEX('Hareketler'!$D$2:$D$1001,MATCH(48,'Hareketler'!$G$2:$G$1001,0)),"")</f>
        <v/>
      </c>
      <c r="E57" s="9">
        <f>IFERROR(INDEX('Hareketler'!$E$2:$E$1001,MATCH(48,'Hareketler'!$G$2:$G$1001,0)),"")</f>
        <v/>
      </c>
      <c r="F57" s="9">
        <f>IFERROR(INDEX('Hareketler'!$F$2:$F$1001,MATCH(48,'Hareketler'!$G$2:$G$1001,0)),"")</f>
        <v/>
      </c>
    </row>
    <row r="58">
      <c r="A58" s="10">
        <f>IFERROR(INDEX('Hareketler'!$A$2:$A$1001,MATCH(49,'Hareketler'!$G$2:$G$1001,0)),"")</f>
        <v/>
      </c>
      <c r="B58" s="24">
        <f>IFERROR(INDEX('Hareketler'!$C$2:$C$1001,MATCH(49,'Hareketler'!$G$2:$G$1001,0)),"")</f>
        <v/>
      </c>
      <c r="C58" s="25" t="n"/>
      <c r="D58" s="9">
        <f>IFERROR(INDEX('Hareketler'!$D$2:$D$1001,MATCH(49,'Hareketler'!$G$2:$G$1001,0)),"")</f>
        <v/>
      </c>
      <c r="E58" s="9">
        <f>IFERROR(INDEX('Hareketler'!$E$2:$E$1001,MATCH(49,'Hareketler'!$G$2:$G$1001,0)),"")</f>
        <v/>
      </c>
      <c r="F58" s="9">
        <f>IFERROR(INDEX('Hareketler'!$F$2:$F$1001,MATCH(49,'Hareketler'!$G$2:$G$1001,0)),"")</f>
        <v/>
      </c>
    </row>
    <row r="59">
      <c r="A59" s="10">
        <f>IFERROR(INDEX('Hareketler'!$A$2:$A$1001,MATCH(50,'Hareketler'!$G$2:$G$1001,0)),"")</f>
        <v/>
      </c>
      <c r="B59" s="24">
        <f>IFERROR(INDEX('Hareketler'!$C$2:$C$1001,MATCH(50,'Hareketler'!$G$2:$G$1001,0)),"")</f>
        <v/>
      </c>
      <c r="C59" s="25" t="n"/>
      <c r="D59" s="9">
        <f>IFERROR(INDEX('Hareketler'!$D$2:$D$1001,MATCH(50,'Hareketler'!$G$2:$G$1001,0)),"")</f>
        <v/>
      </c>
      <c r="E59" s="9">
        <f>IFERROR(INDEX('Hareketler'!$E$2:$E$1001,MATCH(50,'Hareketler'!$G$2:$G$1001,0)),"")</f>
        <v/>
      </c>
      <c r="F59" s="9">
        <f>IFERROR(INDEX('Hareketler'!$F$2:$F$1001,MATCH(50,'Hareketler'!$G$2:$G$1001,0)),"")</f>
        <v/>
      </c>
    </row>
    <row r="60">
      <c r="A60" s="10">
        <f>IFERROR(INDEX('Hareketler'!$A$2:$A$1001,MATCH(51,'Hareketler'!$G$2:$G$1001,0)),"")</f>
        <v/>
      </c>
      <c r="B60" s="24">
        <f>IFERROR(INDEX('Hareketler'!$C$2:$C$1001,MATCH(51,'Hareketler'!$G$2:$G$1001,0)),"")</f>
        <v/>
      </c>
      <c r="C60" s="25" t="n"/>
      <c r="D60" s="9">
        <f>IFERROR(INDEX('Hareketler'!$D$2:$D$1001,MATCH(51,'Hareketler'!$G$2:$G$1001,0)),"")</f>
        <v/>
      </c>
      <c r="E60" s="9">
        <f>IFERROR(INDEX('Hareketler'!$E$2:$E$1001,MATCH(51,'Hareketler'!$G$2:$G$1001,0)),"")</f>
        <v/>
      </c>
      <c r="F60" s="9">
        <f>IFERROR(INDEX('Hareketler'!$F$2:$F$1001,MATCH(51,'Hareketler'!$G$2:$G$1001,0)),"")</f>
        <v/>
      </c>
    </row>
    <row r="61">
      <c r="A61" s="10">
        <f>IFERROR(INDEX('Hareketler'!$A$2:$A$1001,MATCH(52,'Hareketler'!$G$2:$G$1001,0)),"")</f>
        <v/>
      </c>
      <c r="B61" s="24">
        <f>IFERROR(INDEX('Hareketler'!$C$2:$C$1001,MATCH(52,'Hareketler'!$G$2:$G$1001,0)),"")</f>
        <v/>
      </c>
      <c r="C61" s="25" t="n"/>
      <c r="D61" s="9">
        <f>IFERROR(INDEX('Hareketler'!$D$2:$D$1001,MATCH(52,'Hareketler'!$G$2:$G$1001,0)),"")</f>
        <v/>
      </c>
      <c r="E61" s="9">
        <f>IFERROR(INDEX('Hareketler'!$E$2:$E$1001,MATCH(52,'Hareketler'!$G$2:$G$1001,0)),"")</f>
        <v/>
      </c>
      <c r="F61" s="9">
        <f>IFERROR(INDEX('Hareketler'!$F$2:$F$1001,MATCH(52,'Hareketler'!$G$2:$G$1001,0)),"")</f>
        <v/>
      </c>
    </row>
    <row r="62">
      <c r="A62" s="10">
        <f>IFERROR(INDEX('Hareketler'!$A$2:$A$1001,MATCH(53,'Hareketler'!$G$2:$G$1001,0)),"")</f>
        <v/>
      </c>
      <c r="B62" s="24">
        <f>IFERROR(INDEX('Hareketler'!$C$2:$C$1001,MATCH(53,'Hareketler'!$G$2:$G$1001,0)),"")</f>
        <v/>
      </c>
      <c r="C62" s="25" t="n"/>
      <c r="D62" s="9">
        <f>IFERROR(INDEX('Hareketler'!$D$2:$D$1001,MATCH(53,'Hareketler'!$G$2:$G$1001,0)),"")</f>
        <v/>
      </c>
      <c r="E62" s="9">
        <f>IFERROR(INDEX('Hareketler'!$E$2:$E$1001,MATCH(53,'Hareketler'!$G$2:$G$1001,0)),"")</f>
        <v/>
      </c>
      <c r="F62" s="9">
        <f>IFERROR(INDEX('Hareketler'!$F$2:$F$1001,MATCH(53,'Hareketler'!$G$2:$G$1001,0)),"")</f>
        <v/>
      </c>
    </row>
    <row r="63">
      <c r="A63" s="10">
        <f>IFERROR(INDEX('Hareketler'!$A$2:$A$1001,MATCH(54,'Hareketler'!$G$2:$G$1001,0)),"")</f>
        <v/>
      </c>
      <c r="B63" s="24">
        <f>IFERROR(INDEX('Hareketler'!$C$2:$C$1001,MATCH(54,'Hareketler'!$G$2:$G$1001,0)),"")</f>
        <v/>
      </c>
      <c r="C63" s="25" t="n"/>
      <c r="D63" s="9">
        <f>IFERROR(INDEX('Hareketler'!$D$2:$D$1001,MATCH(54,'Hareketler'!$G$2:$G$1001,0)),"")</f>
        <v/>
      </c>
      <c r="E63" s="9">
        <f>IFERROR(INDEX('Hareketler'!$E$2:$E$1001,MATCH(54,'Hareketler'!$G$2:$G$1001,0)),"")</f>
        <v/>
      </c>
      <c r="F63" s="9">
        <f>IFERROR(INDEX('Hareketler'!$F$2:$F$1001,MATCH(54,'Hareketler'!$G$2:$G$1001,0)),"")</f>
        <v/>
      </c>
    </row>
    <row r="64">
      <c r="A64" s="10">
        <f>IFERROR(INDEX('Hareketler'!$A$2:$A$1001,MATCH(55,'Hareketler'!$G$2:$G$1001,0)),"")</f>
        <v/>
      </c>
      <c r="B64" s="24">
        <f>IFERROR(INDEX('Hareketler'!$C$2:$C$1001,MATCH(55,'Hareketler'!$G$2:$G$1001,0)),"")</f>
        <v/>
      </c>
      <c r="C64" s="25" t="n"/>
      <c r="D64" s="9">
        <f>IFERROR(INDEX('Hareketler'!$D$2:$D$1001,MATCH(55,'Hareketler'!$G$2:$G$1001,0)),"")</f>
        <v/>
      </c>
      <c r="E64" s="9">
        <f>IFERROR(INDEX('Hareketler'!$E$2:$E$1001,MATCH(55,'Hareketler'!$G$2:$G$1001,0)),"")</f>
        <v/>
      </c>
      <c r="F64" s="9">
        <f>IFERROR(INDEX('Hareketler'!$F$2:$F$1001,MATCH(55,'Hareketler'!$G$2:$G$1001,0)),"")</f>
        <v/>
      </c>
    </row>
    <row r="65">
      <c r="A65" s="10">
        <f>IFERROR(INDEX('Hareketler'!$A$2:$A$1001,MATCH(56,'Hareketler'!$G$2:$G$1001,0)),"")</f>
        <v/>
      </c>
      <c r="B65" s="24">
        <f>IFERROR(INDEX('Hareketler'!$C$2:$C$1001,MATCH(56,'Hareketler'!$G$2:$G$1001,0)),"")</f>
        <v/>
      </c>
      <c r="C65" s="25" t="n"/>
      <c r="D65" s="9">
        <f>IFERROR(INDEX('Hareketler'!$D$2:$D$1001,MATCH(56,'Hareketler'!$G$2:$G$1001,0)),"")</f>
        <v/>
      </c>
      <c r="E65" s="9">
        <f>IFERROR(INDEX('Hareketler'!$E$2:$E$1001,MATCH(56,'Hareketler'!$G$2:$G$1001,0)),"")</f>
        <v/>
      </c>
      <c r="F65" s="9">
        <f>IFERROR(INDEX('Hareketler'!$F$2:$F$1001,MATCH(56,'Hareketler'!$G$2:$G$1001,0)),"")</f>
        <v/>
      </c>
    </row>
    <row r="66">
      <c r="A66" s="10">
        <f>IFERROR(INDEX('Hareketler'!$A$2:$A$1001,MATCH(57,'Hareketler'!$G$2:$G$1001,0)),"")</f>
        <v/>
      </c>
      <c r="B66" s="24">
        <f>IFERROR(INDEX('Hareketler'!$C$2:$C$1001,MATCH(57,'Hareketler'!$G$2:$G$1001,0)),"")</f>
        <v/>
      </c>
      <c r="C66" s="25" t="n"/>
      <c r="D66" s="9">
        <f>IFERROR(INDEX('Hareketler'!$D$2:$D$1001,MATCH(57,'Hareketler'!$G$2:$G$1001,0)),"")</f>
        <v/>
      </c>
      <c r="E66" s="9">
        <f>IFERROR(INDEX('Hareketler'!$E$2:$E$1001,MATCH(57,'Hareketler'!$G$2:$G$1001,0)),"")</f>
        <v/>
      </c>
      <c r="F66" s="9">
        <f>IFERROR(INDEX('Hareketler'!$F$2:$F$1001,MATCH(57,'Hareketler'!$G$2:$G$1001,0)),"")</f>
        <v/>
      </c>
    </row>
    <row r="67">
      <c r="A67" s="10">
        <f>IFERROR(INDEX('Hareketler'!$A$2:$A$1001,MATCH(58,'Hareketler'!$G$2:$G$1001,0)),"")</f>
        <v/>
      </c>
      <c r="B67" s="24">
        <f>IFERROR(INDEX('Hareketler'!$C$2:$C$1001,MATCH(58,'Hareketler'!$G$2:$G$1001,0)),"")</f>
        <v/>
      </c>
      <c r="C67" s="25" t="n"/>
      <c r="D67" s="9">
        <f>IFERROR(INDEX('Hareketler'!$D$2:$D$1001,MATCH(58,'Hareketler'!$G$2:$G$1001,0)),"")</f>
        <v/>
      </c>
      <c r="E67" s="9">
        <f>IFERROR(INDEX('Hareketler'!$E$2:$E$1001,MATCH(58,'Hareketler'!$G$2:$G$1001,0)),"")</f>
        <v/>
      </c>
      <c r="F67" s="9">
        <f>IFERROR(INDEX('Hareketler'!$F$2:$F$1001,MATCH(58,'Hareketler'!$G$2:$G$1001,0)),"")</f>
        <v/>
      </c>
    </row>
    <row r="68">
      <c r="A68" s="10">
        <f>IFERROR(INDEX('Hareketler'!$A$2:$A$1001,MATCH(59,'Hareketler'!$G$2:$G$1001,0)),"")</f>
        <v/>
      </c>
      <c r="B68" s="24">
        <f>IFERROR(INDEX('Hareketler'!$C$2:$C$1001,MATCH(59,'Hareketler'!$G$2:$G$1001,0)),"")</f>
        <v/>
      </c>
      <c r="C68" s="25" t="n"/>
      <c r="D68" s="9">
        <f>IFERROR(INDEX('Hareketler'!$D$2:$D$1001,MATCH(59,'Hareketler'!$G$2:$G$1001,0)),"")</f>
        <v/>
      </c>
      <c r="E68" s="9">
        <f>IFERROR(INDEX('Hareketler'!$E$2:$E$1001,MATCH(59,'Hareketler'!$G$2:$G$1001,0)),"")</f>
        <v/>
      </c>
      <c r="F68" s="9">
        <f>IFERROR(INDEX('Hareketler'!$F$2:$F$1001,MATCH(59,'Hareketler'!$G$2:$G$1001,0)),"")</f>
        <v/>
      </c>
    </row>
    <row r="69">
      <c r="A69" s="10">
        <f>IFERROR(INDEX('Hareketler'!$A$2:$A$1001,MATCH(60,'Hareketler'!$G$2:$G$1001,0)),"")</f>
        <v/>
      </c>
      <c r="B69" s="24">
        <f>IFERROR(INDEX('Hareketler'!$C$2:$C$1001,MATCH(60,'Hareketler'!$G$2:$G$1001,0)),"")</f>
        <v/>
      </c>
      <c r="C69" s="25" t="n"/>
      <c r="D69" s="9">
        <f>IFERROR(INDEX('Hareketler'!$D$2:$D$1001,MATCH(60,'Hareketler'!$G$2:$G$1001,0)),"")</f>
        <v/>
      </c>
      <c r="E69" s="9">
        <f>IFERROR(INDEX('Hareketler'!$E$2:$E$1001,MATCH(60,'Hareketler'!$G$2:$G$1001,0)),"")</f>
        <v/>
      </c>
      <c r="F69" s="9">
        <f>IFERROR(INDEX('Hareketler'!$F$2:$F$1001,MATCH(60,'Hareketler'!$G$2:$G$1001,0)),"")</f>
        <v/>
      </c>
    </row>
    <row r="71">
      <c r="A71" s="26" t="inlineStr">
        <is>
          <t>İlk 60 hareket listelenir. Ekstreyi yazdırmak için Dosya &gt; Yazdır.</t>
        </is>
      </c>
    </row>
  </sheetData>
  <mergeCells count="61">
    <mergeCell ref="B47:C47"/>
    <mergeCell ref="B16:C16"/>
    <mergeCell ref="B54:C54"/>
    <mergeCell ref="B62:C62"/>
    <mergeCell ref="B25:C25"/>
    <mergeCell ref="B59:C59"/>
    <mergeCell ref="B46:C46"/>
    <mergeCell ref="B22:C22"/>
    <mergeCell ref="B66:C66"/>
    <mergeCell ref="B31:C31"/>
    <mergeCell ref="B27:C27"/>
    <mergeCell ref="B18:C18"/>
    <mergeCell ref="B56:C56"/>
    <mergeCell ref="B43:C43"/>
    <mergeCell ref="B12:C12"/>
    <mergeCell ref="B39:C39"/>
    <mergeCell ref="B58:C58"/>
    <mergeCell ref="B52:C52"/>
    <mergeCell ref="B21:C21"/>
    <mergeCell ref="B48:C48"/>
    <mergeCell ref="B11:C11"/>
    <mergeCell ref="B67:C67"/>
    <mergeCell ref="B42:C42"/>
    <mergeCell ref="B23:C23"/>
    <mergeCell ref="B61:C61"/>
    <mergeCell ref="B14:C14"/>
    <mergeCell ref="B60:C60"/>
    <mergeCell ref="B17:C17"/>
    <mergeCell ref="B57:C57"/>
    <mergeCell ref="B53:C53"/>
    <mergeCell ref="B13:C13"/>
    <mergeCell ref="B69:C69"/>
    <mergeCell ref="B38:C38"/>
    <mergeCell ref="B44:C44"/>
    <mergeCell ref="B29:C29"/>
    <mergeCell ref="B19:C19"/>
    <mergeCell ref="B34:C34"/>
    <mergeCell ref="B37:C37"/>
    <mergeCell ref="B10:C10"/>
    <mergeCell ref="B28:C28"/>
    <mergeCell ref="B40:C40"/>
    <mergeCell ref="B9:C9"/>
    <mergeCell ref="B49:C49"/>
    <mergeCell ref="B65:C65"/>
    <mergeCell ref="B55:C55"/>
    <mergeCell ref="B24:C24"/>
    <mergeCell ref="B30:C30"/>
    <mergeCell ref="B64:C64"/>
    <mergeCell ref="B15:C15"/>
    <mergeCell ref="B33:C33"/>
    <mergeCell ref="B68:C68"/>
    <mergeCell ref="B51:C51"/>
    <mergeCell ref="B20:C20"/>
    <mergeCell ref="B45:C45"/>
    <mergeCell ref="B36:C36"/>
    <mergeCell ref="B32:C32"/>
    <mergeCell ref="B50:C50"/>
    <mergeCell ref="B63:C63"/>
    <mergeCell ref="B26:C26"/>
    <mergeCell ref="B41:C41"/>
    <mergeCell ref="B35:C35"/>
  </mergeCells>
  <dataValidations count="1">
    <dataValidation sqref="B3" showDropDown="0" showInputMessage="0" showErrorMessage="0" allowBlank="1" type="list">
      <formula1>'Müşteriler'!$A$2:$A$201</formula1>
    </dataValidation>
  </dataValidation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veresiyeprogrami.com</dc:creator>
  <dc:title>Veresiye Defteri Şablonu</dc:title>
  <dcterms:created xsi:type="dcterms:W3CDTF">2026-10-02T22:18:22Z</dcterms:created>
  <dcterms:modified xsi:type="dcterms:W3CDTF">2026-10-02T22:18:22Z</dcterms:modified>
</cp:coreProperties>
</file>